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D:\Suely - Copie\Bilan RASA\2021\"/>
    </mc:Choice>
  </mc:AlternateContent>
  <xr:revisionPtr revIDLastSave="0" documentId="13_ncr:1_{71628681-2099-4EE3-AA9D-9351198B12A6}" xr6:coauthVersionLast="47" xr6:coauthVersionMax="47" xr10:uidLastSave="{00000000-0000-0000-0000-000000000000}"/>
  <workbookProtection workbookAlgorithmName="SHA-512" workbookHashValue="Mv0SH4Jn9fv5NbL8XjIyml3pm9Vwaifr9ZvaCESMlRTc630Lg5mes4kVJSa/s9LARN2cwIfibUQKscqnJlfP7Q==" workbookSaltValue="c9VB2bPT9jZD1CZPh3eFsw==" workbookSpinCount="100000" lockStructure="1"/>
  <bookViews>
    <workbookView xWindow="-110" yWindow="-110" windowWidth="19420" windowHeight="10420" xr2:uid="{00000000-000D-0000-FFFF-FFFF00000000}"/>
  </bookViews>
  <sheets>
    <sheet name="FORMULAIRE" sheetId="1" r:id="rId1"/>
    <sheet name="LISTES" sheetId="3" state="veryHidden" r:id="rId2"/>
    <sheet name="REPONSES" sheetId="2" r:id="rId3"/>
    <sheet name="TEMP" sheetId="4" state="veryHidden" r:id="rId4"/>
  </sheets>
  <definedNames>
    <definedName name="DEPARTEMENT">OFFSET(LISTES!XFA1048574,1,MATCH(FORMULAIRE!A1048576,Regions,0),COUNTA(OFFSET(LISTES!XFA1048574,1,MATCH(FORMULAIRE!A1048576,Regions,0),50,1)),1)</definedName>
    <definedName name="Regions">LISTES!$A$1:$A$14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347" i="1" l="1"/>
  <c r="E121" i="1"/>
  <c r="E111" i="1"/>
  <c r="D83" i="1" l="1"/>
  <c r="VN3" i="2" l="1"/>
  <c r="E453" i="1"/>
  <c r="E209" i="1" l="1"/>
  <c r="G180" i="1"/>
  <c r="AKD3" i="2" l="1"/>
  <c r="AKC3" i="2"/>
  <c r="AKB3" i="2"/>
  <c r="AKA3" i="2"/>
  <c r="AJZ3" i="2"/>
  <c r="AJP3" i="2"/>
  <c r="AJQ3" i="2"/>
  <c r="AJR3" i="2"/>
  <c r="AJS3" i="2"/>
  <c r="AJT3" i="2"/>
  <c r="AJU3" i="2"/>
  <c r="AJV3" i="2"/>
  <c r="AJW3" i="2"/>
  <c r="AJX3" i="2"/>
  <c r="AJY3" i="2"/>
  <c r="AJO3" i="2"/>
  <c r="AJH3" i="2"/>
  <c r="AJJ3" i="2"/>
  <c r="AJL3" i="2"/>
  <c r="AJN3" i="2"/>
  <c r="AJG3" i="2"/>
  <c r="AJI3" i="2"/>
  <c r="AJK3" i="2"/>
  <c r="AJM3" i="2"/>
  <c r="AJF3" i="2"/>
  <c r="AJE3" i="2"/>
  <c r="AJD3" i="2"/>
  <c r="AIT3" i="2"/>
  <c r="AIV3" i="2"/>
  <c r="AIX3" i="2"/>
  <c r="AIZ3" i="2"/>
  <c r="AJB3" i="2"/>
  <c r="AIS3" i="2"/>
  <c r="AIU3" i="2"/>
  <c r="AIW3" i="2"/>
  <c r="AIY3" i="2"/>
  <c r="AJA3" i="2"/>
  <c r="AIH3" i="2"/>
  <c r="AII3" i="2"/>
  <c r="AIJ3" i="2"/>
  <c r="AIK3" i="2"/>
  <c r="AIL3" i="2"/>
  <c r="AIM3" i="2"/>
  <c r="AIN3" i="2"/>
  <c r="AIO3" i="2"/>
  <c r="AIP3" i="2"/>
  <c r="AIQ3" i="2"/>
  <c r="AIR3" i="2"/>
  <c r="AIG3" i="2"/>
  <c r="AIF3" i="2"/>
  <c r="AIE3" i="2"/>
  <c r="AIB3" i="2"/>
  <c r="AIC3" i="2"/>
  <c r="AID3" i="2"/>
  <c r="AHW3" i="2"/>
  <c r="AHX3" i="2"/>
  <c r="AHY3" i="2"/>
  <c r="AHZ3" i="2"/>
  <c r="AGO3" i="2"/>
  <c r="AGP3" i="2"/>
  <c r="AGQ3" i="2"/>
  <c r="AGR3" i="2"/>
  <c r="AGU3" i="2"/>
  <c r="AGV3" i="2"/>
  <c r="AGW3" i="2"/>
  <c r="AGX3" i="2"/>
  <c r="AHA3" i="2"/>
  <c r="AHB3" i="2"/>
  <c r="AHC3" i="2"/>
  <c r="AHD3" i="2"/>
  <c r="AHG3" i="2"/>
  <c r="AHH3" i="2"/>
  <c r="AHI3" i="2"/>
  <c r="AHJ3" i="2"/>
  <c r="AHM3" i="2"/>
  <c r="AHN3" i="2"/>
  <c r="AHO3" i="2"/>
  <c r="AHP3" i="2"/>
  <c r="AGN3" i="2"/>
  <c r="AGT3" i="2"/>
  <c r="AGZ3" i="2"/>
  <c r="AHF3" i="2"/>
  <c r="AHL3" i="2"/>
  <c r="ADL3" i="2"/>
  <c r="ADM3" i="2"/>
  <c r="ADN3" i="2"/>
  <c r="ADO3" i="2"/>
  <c r="ADQ3" i="2"/>
  <c r="ADR3" i="2"/>
  <c r="ADS3" i="2"/>
  <c r="ADT3" i="2"/>
  <c r="ADV3" i="2"/>
  <c r="ADW3" i="2"/>
  <c r="ADX3" i="2"/>
  <c r="ADY3" i="2"/>
  <c r="AEA3" i="2"/>
  <c r="AEB3" i="2"/>
  <c r="AEC3" i="2"/>
  <c r="AED3" i="2"/>
  <c r="AEF3" i="2"/>
  <c r="AEG3" i="2"/>
  <c r="AEH3" i="2"/>
  <c r="AEI3" i="2"/>
  <c r="AEK3" i="2"/>
  <c r="AEL3" i="2"/>
  <c r="AEM3" i="2"/>
  <c r="AEN3" i="2"/>
  <c r="AEP3" i="2"/>
  <c r="AEQ3" i="2"/>
  <c r="AER3" i="2"/>
  <c r="AES3" i="2"/>
  <c r="AEU3" i="2"/>
  <c r="AEV3" i="2"/>
  <c r="AEW3" i="2"/>
  <c r="AEX3" i="2"/>
  <c r="AEZ3" i="2"/>
  <c r="AFA3" i="2"/>
  <c r="AFB3" i="2"/>
  <c r="AFC3" i="2"/>
  <c r="AFE3" i="2"/>
  <c r="AFF3" i="2"/>
  <c r="AFG3" i="2"/>
  <c r="AFH3" i="2"/>
  <c r="AFJ3" i="2"/>
  <c r="AFK3" i="2"/>
  <c r="AFL3" i="2"/>
  <c r="AFM3" i="2"/>
  <c r="AFO3" i="2"/>
  <c r="AFP3" i="2"/>
  <c r="AFQ3" i="2"/>
  <c r="AFR3" i="2"/>
  <c r="AFT3" i="2"/>
  <c r="AFU3" i="2"/>
  <c r="AFV3" i="2"/>
  <c r="AFW3" i="2"/>
  <c r="AFY3" i="2"/>
  <c r="AFZ3" i="2"/>
  <c r="AGA3" i="2"/>
  <c r="AGB3" i="2"/>
  <c r="AGD3" i="2"/>
  <c r="AGE3" i="2"/>
  <c r="AGF3" i="2"/>
  <c r="AGG3" i="2"/>
  <c r="AGI3" i="2"/>
  <c r="AGJ3" i="2"/>
  <c r="AGK3" i="2"/>
  <c r="AGL3" i="2"/>
  <c r="ADK3" i="2"/>
  <c r="ADI3" i="2"/>
  <c r="ADH3" i="2"/>
  <c r="ADG3" i="2"/>
  <c r="ADF3" i="2"/>
  <c r="ABX3" i="2"/>
  <c r="ABY3" i="2"/>
  <c r="ABZ3" i="2"/>
  <c r="ACA3" i="2"/>
  <c r="ACD3" i="2"/>
  <c r="ACE3" i="2"/>
  <c r="ACF3" i="2"/>
  <c r="ACG3" i="2"/>
  <c r="ACJ3" i="2"/>
  <c r="ACK3" i="2"/>
  <c r="ACL3" i="2"/>
  <c r="ACM3" i="2"/>
  <c r="ACP3" i="2"/>
  <c r="ACQ3" i="2"/>
  <c r="ACR3" i="2"/>
  <c r="ACS3" i="2"/>
  <c r="ACV3" i="2"/>
  <c r="ACW3" i="2"/>
  <c r="ACX3" i="2"/>
  <c r="ACY3" i="2"/>
  <c r="ABW3" i="2"/>
  <c r="ACC3" i="2"/>
  <c r="ACI3" i="2"/>
  <c r="ACO3" i="2"/>
  <c r="ACU3" i="2"/>
  <c r="YF3" i="2"/>
  <c r="YG3" i="2"/>
  <c r="YH3" i="2"/>
  <c r="YI3" i="2"/>
  <c r="YK3" i="2"/>
  <c r="YL3" i="2"/>
  <c r="YM3" i="2"/>
  <c r="YN3" i="2"/>
  <c r="YP3" i="2"/>
  <c r="YQ3" i="2"/>
  <c r="YR3" i="2"/>
  <c r="YS3" i="2"/>
  <c r="YU3" i="2"/>
  <c r="YV3" i="2"/>
  <c r="YW3" i="2"/>
  <c r="YX3" i="2"/>
  <c r="YZ3" i="2"/>
  <c r="ZA3" i="2"/>
  <c r="ZB3" i="2"/>
  <c r="ZC3" i="2"/>
  <c r="ZE3" i="2"/>
  <c r="ZF3" i="2"/>
  <c r="ZG3" i="2"/>
  <c r="ZH3" i="2"/>
  <c r="ZJ3" i="2"/>
  <c r="ZK3" i="2"/>
  <c r="ZL3" i="2"/>
  <c r="ZM3" i="2"/>
  <c r="ZO3" i="2"/>
  <c r="ZP3" i="2"/>
  <c r="ZQ3" i="2"/>
  <c r="ZR3" i="2"/>
  <c r="ZT3" i="2"/>
  <c r="ZU3" i="2"/>
  <c r="ZV3" i="2"/>
  <c r="ZW3" i="2"/>
  <c r="ZY3" i="2"/>
  <c r="ZZ3" i="2"/>
  <c r="AAA3" i="2"/>
  <c r="AAB3" i="2"/>
  <c r="AAD3" i="2"/>
  <c r="AAE3" i="2"/>
  <c r="AAF3" i="2"/>
  <c r="AAG3" i="2"/>
  <c r="AAI3" i="2"/>
  <c r="AAJ3" i="2"/>
  <c r="AAK3" i="2"/>
  <c r="AAL3" i="2"/>
  <c r="AAN3" i="2"/>
  <c r="AAO3" i="2"/>
  <c r="AAP3" i="2"/>
  <c r="AAQ3" i="2"/>
  <c r="AAS3" i="2"/>
  <c r="AAT3" i="2"/>
  <c r="AAU3" i="2"/>
  <c r="AAV3" i="2"/>
  <c r="AAX3" i="2"/>
  <c r="AAY3" i="2"/>
  <c r="AAZ3" i="2"/>
  <c r="ABA3" i="2"/>
  <c r="ABC3" i="2"/>
  <c r="ABD3" i="2"/>
  <c r="ABE3" i="2"/>
  <c r="ABF3" i="2"/>
  <c r="ABH3" i="2"/>
  <c r="ABI3" i="2"/>
  <c r="ABJ3" i="2"/>
  <c r="ABK3" i="2"/>
  <c r="ABM3" i="2"/>
  <c r="ABN3" i="2"/>
  <c r="ABO3" i="2"/>
  <c r="ABP3" i="2"/>
  <c r="ABR3" i="2"/>
  <c r="ABS3" i="2"/>
  <c r="ABT3" i="2"/>
  <c r="ABU3" i="2"/>
  <c r="YB3" i="2"/>
  <c r="YC3" i="2"/>
  <c r="YD3" i="2"/>
  <c r="YE3" i="2"/>
  <c r="XT3" i="2" l="1"/>
  <c r="XU3" i="2"/>
  <c r="XV3" i="2"/>
  <c r="XW3" i="2"/>
  <c r="XX3" i="2"/>
  <c r="XY3" i="2"/>
  <c r="YA3" i="2"/>
  <c r="XO3" i="2"/>
  <c r="XP3" i="2"/>
  <c r="XQ3" i="2"/>
  <c r="XS3" i="2"/>
  <c r="XI3" i="2"/>
  <c r="XJ3" i="2"/>
  <c r="XK3" i="2"/>
  <c r="XL3" i="2"/>
  <c r="XN3" i="2"/>
  <c r="WV3" i="2"/>
  <c r="WW3" i="2"/>
  <c r="WX3" i="2"/>
  <c r="WY3" i="2"/>
  <c r="WZ3" i="2"/>
  <c r="XA3" i="2"/>
  <c r="XB3" i="2"/>
  <c r="XC3" i="2"/>
  <c r="XD3" i="2"/>
  <c r="XE3" i="2"/>
  <c r="XF3" i="2"/>
  <c r="XH3" i="2"/>
  <c r="WU3" i="2"/>
  <c r="WT3" i="2"/>
  <c r="WP3" i="2"/>
  <c r="WR3" i="2"/>
  <c r="WO3" i="2"/>
  <c r="WQ3" i="2"/>
  <c r="WA3" i="2"/>
  <c r="WB3" i="2"/>
  <c r="WC3" i="2"/>
  <c r="WD3" i="2"/>
  <c r="WE3" i="2"/>
  <c r="WF3" i="2"/>
  <c r="WG3" i="2"/>
  <c r="WH3" i="2"/>
  <c r="WI3" i="2"/>
  <c r="WJ3" i="2"/>
  <c r="WK3" i="2"/>
  <c r="WL3" i="2"/>
  <c r="WM3" i="2"/>
  <c r="WN3" i="2"/>
  <c r="VZ3" i="2"/>
  <c r="VY3" i="2"/>
  <c r="VP3" i="2"/>
  <c r="VR3" i="2"/>
  <c r="VT3" i="2"/>
  <c r="VV3" i="2"/>
  <c r="VX3" i="2"/>
  <c r="VO3" i="2"/>
  <c r="VQ3" i="2"/>
  <c r="VS3" i="2"/>
  <c r="VU3" i="2"/>
  <c r="VW3" i="2"/>
  <c r="VE3" i="2"/>
  <c r="VF3" i="2"/>
  <c r="VG3" i="2"/>
  <c r="VH3" i="2"/>
  <c r="VI3" i="2"/>
  <c r="VJ3" i="2"/>
  <c r="VK3" i="2"/>
  <c r="VL3" i="2"/>
  <c r="VM3" i="2"/>
  <c r="VD3" i="2"/>
  <c r="VC3" i="2"/>
  <c r="VB3" i="2"/>
  <c r="UW3" i="2"/>
  <c r="UX3" i="2"/>
  <c r="UY3" i="2"/>
  <c r="UZ3" i="2"/>
  <c r="TO3" i="2"/>
  <c r="TP3" i="2"/>
  <c r="TQ3" i="2"/>
  <c r="TR3" i="2"/>
  <c r="TU3" i="2"/>
  <c r="TV3" i="2"/>
  <c r="TW3" i="2"/>
  <c r="TX3" i="2"/>
  <c r="UA3" i="2"/>
  <c r="UB3" i="2"/>
  <c r="UC3" i="2"/>
  <c r="UD3" i="2"/>
  <c r="UG3" i="2"/>
  <c r="UH3" i="2"/>
  <c r="UI3" i="2"/>
  <c r="UJ3" i="2"/>
  <c r="UM3" i="2"/>
  <c r="UN3" i="2"/>
  <c r="UO3" i="2"/>
  <c r="UP3" i="2"/>
  <c r="TN3" i="2"/>
  <c r="TT3" i="2"/>
  <c r="TZ3" i="2"/>
  <c r="UF3" i="2"/>
  <c r="UL3" i="2"/>
  <c r="PW3" i="2"/>
  <c r="PX3" i="2"/>
  <c r="PY3" i="2"/>
  <c r="PZ3" i="2"/>
  <c r="QB3" i="2"/>
  <c r="QC3" i="2"/>
  <c r="QD3" i="2"/>
  <c r="QE3" i="2"/>
  <c r="QG3" i="2"/>
  <c r="QH3" i="2"/>
  <c r="QI3" i="2"/>
  <c r="QJ3" i="2"/>
  <c r="QL3" i="2"/>
  <c r="QM3" i="2"/>
  <c r="QN3" i="2"/>
  <c r="QO3" i="2"/>
  <c r="QQ3" i="2"/>
  <c r="QR3" i="2"/>
  <c r="QS3" i="2"/>
  <c r="QT3" i="2"/>
  <c r="QV3" i="2"/>
  <c r="QW3" i="2"/>
  <c r="QX3" i="2"/>
  <c r="QY3" i="2"/>
  <c r="RA3" i="2"/>
  <c r="RB3" i="2"/>
  <c r="RC3" i="2"/>
  <c r="RD3" i="2"/>
  <c r="RF3" i="2"/>
  <c r="RG3" i="2"/>
  <c r="RH3" i="2"/>
  <c r="RI3" i="2"/>
  <c r="RK3" i="2"/>
  <c r="RL3" i="2"/>
  <c r="RM3" i="2"/>
  <c r="RN3" i="2"/>
  <c r="RP3" i="2"/>
  <c r="RQ3" i="2"/>
  <c r="RR3" i="2"/>
  <c r="RS3" i="2"/>
  <c r="RU3" i="2"/>
  <c r="RV3" i="2"/>
  <c r="RW3" i="2"/>
  <c r="RX3" i="2"/>
  <c r="RZ3" i="2"/>
  <c r="SA3" i="2"/>
  <c r="SB3" i="2"/>
  <c r="SC3" i="2"/>
  <c r="SE3" i="2"/>
  <c r="SF3" i="2"/>
  <c r="SG3" i="2"/>
  <c r="SH3" i="2"/>
  <c r="SJ3" i="2"/>
  <c r="SK3" i="2"/>
  <c r="SL3" i="2"/>
  <c r="SM3" i="2"/>
  <c r="SO3" i="2"/>
  <c r="SP3" i="2"/>
  <c r="SQ3" i="2"/>
  <c r="SR3" i="2"/>
  <c r="ST3" i="2"/>
  <c r="SU3" i="2"/>
  <c r="SV3" i="2"/>
  <c r="SW3" i="2"/>
  <c r="SY3" i="2"/>
  <c r="SZ3" i="2"/>
  <c r="TA3" i="2"/>
  <c r="TB3" i="2"/>
  <c r="TD3" i="2"/>
  <c r="TE3" i="2"/>
  <c r="TF3" i="2"/>
  <c r="TG3" i="2"/>
  <c r="TI3" i="2"/>
  <c r="TJ3" i="2"/>
  <c r="TK3" i="2"/>
  <c r="TL3" i="2"/>
  <c r="PR3" i="2"/>
  <c r="PS3" i="2"/>
  <c r="PT3" i="2"/>
  <c r="PU3" i="2"/>
  <c r="PM3" i="2"/>
  <c r="PN3" i="2"/>
  <c r="PO3" i="2"/>
  <c r="PP3" i="2"/>
  <c r="PL3" i="2"/>
  <c r="PK3" i="2"/>
  <c r="PJ3" i="2"/>
  <c r="PI3" i="2"/>
  <c r="PH3" i="2"/>
  <c r="PG3" i="2"/>
  <c r="PF3" i="2"/>
  <c r="PC3" i="2"/>
  <c r="PD3" i="2"/>
  <c r="PE3" i="2"/>
  <c r="OW3" i="2"/>
  <c r="OX3" i="2"/>
  <c r="OY3" i="2"/>
  <c r="OZ3" i="2"/>
  <c r="PA3" i="2"/>
  <c r="PB3" i="2"/>
  <c r="OQ3" i="2"/>
  <c r="OR3" i="2"/>
  <c r="OS3" i="2"/>
  <c r="OT3" i="2"/>
  <c r="OU3" i="2"/>
  <c r="OV3" i="2"/>
  <c r="OP3" i="2"/>
  <c r="OM3" i="2"/>
  <c r="ON3" i="2"/>
  <c r="OO3" i="2"/>
  <c r="OL3" i="2"/>
  <c r="OK3" i="2"/>
  <c r="OJ3" i="2"/>
  <c r="OI3" i="2"/>
  <c r="OH3" i="2"/>
  <c r="OG3" i="2"/>
  <c r="NW3" i="2"/>
  <c r="NZ3" i="2"/>
  <c r="OC3" i="2"/>
  <c r="OF3" i="2"/>
  <c r="NV3" i="2"/>
  <c r="NY3" i="2"/>
  <c r="OB3" i="2"/>
  <c r="OE3" i="2"/>
  <c r="NU3" i="2"/>
  <c r="NX3" i="2"/>
  <c r="OA3" i="2"/>
  <c r="OD3" i="2"/>
  <c r="NF3" i="2"/>
  <c r="NH3" i="2"/>
  <c r="NJ3" i="2"/>
  <c r="NL3" i="2"/>
  <c r="NN3" i="2"/>
  <c r="NP3" i="2"/>
  <c r="NR3" i="2"/>
  <c r="NT3" i="2"/>
  <c r="NE3" i="2"/>
  <c r="NG3" i="2"/>
  <c r="NI3" i="2"/>
  <c r="NK3" i="2"/>
  <c r="NM3" i="2"/>
  <c r="NO3" i="2"/>
  <c r="NQ3" i="2"/>
  <c r="NS3" i="2"/>
  <c r="ND3" i="2" l="1"/>
  <c r="NC3" i="2"/>
  <c r="NB3" i="2"/>
  <c r="MP3" i="2"/>
  <c r="MS3" i="2"/>
  <c r="MV3" i="2"/>
  <c r="MY3" i="2"/>
  <c r="MO3" i="2"/>
  <c r="MR3" i="2"/>
  <c r="MU3" i="2"/>
  <c r="MX3" i="2"/>
  <c r="MN3" i="2"/>
  <c r="MQ3" i="2"/>
  <c r="MT3" i="2"/>
  <c r="MW3" i="2"/>
  <c r="LU3" i="2"/>
  <c r="LW3" i="2"/>
  <c r="LY3" i="2"/>
  <c r="MA3" i="2"/>
  <c r="MC3" i="2"/>
  <c r="ME3" i="2"/>
  <c r="MG3" i="2"/>
  <c r="MI3" i="2"/>
  <c r="MK3" i="2"/>
  <c r="MM3" i="2"/>
  <c r="LT3" i="2"/>
  <c r="LV3" i="2"/>
  <c r="LX3" i="2"/>
  <c r="LZ3" i="2"/>
  <c r="MB3" i="2"/>
  <c r="MD3" i="2"/>
  <c r="MF3" i="2"/>
  <c r="MH3" i="2"/>
  <c r="MJ3" i="2"/>
  <c r="ML3" i="2"/>
  <c r="LS3" i="2" l="1"/>
  <c r="LR3" i="2"/>
  <c r="LF3" i="2"/>
  <c r="LI3" i="2"/>
  <c r="LL3" i="2"/>
  <c r="LO3" i="2"/>
  <c r="LE3" i="2"/>
  <c r="LH3" i="2"/>
  <c r="LK3" i="2"/>
  <c r="LN3" i="2"/>
  <c r="LD3" i="2"/>
  <c r="LG3" i="2"/>
  <c r="LJ3" i="2"/>
  <c r="LM3" i="2"/>
  <c r="KK3" i="2"/>
  <c r="KM3" i="2"/>
  <c r="KO3" i="2"/>
  <c r="KQ3" i="2"/>
  <c r="KS3" i="2"/>
  <c r="KU3" i="2"/>
  <c r="KW3" i="2"/>
  <c r="KY3" i="2"/>
  <c r="LA3" i="2"/>
  <c r="LC3" i="2"/>
  <c r="KJ3" i="2"/>
  <c r="KL3" i="2"/>
  <c r="KN3" i="2"/>
  <c r="KP3" i="2"/>
  <c r="KR3" i="2"/>
  <c r="KT3" i="2"/>
  <c r="KV3" i="2"/>
  <c r="KX3" i="2"/>
  <c r="KZ3" i="2"/>
  <c r="LB3" i="2"/>
  <c r="KB3" i="2"/>
  <c r="KC3" i="2"/>
  <c r="KD3" i="2"/>
  <c r="KE3" i="2"/>
  <c r="KG3" i="2"/>
  <c r="KH3" i="2"/>
  <c r="KI3" i="2"/>
  <c r="JS3" i="2"/>
  <c r="JU3" i="2"/>
  <c r="JW3" i="2"/>
  <c r="KA3" i="2"/>
  <c r="JR3" i="2"/>
  <c r="JT3" i="2"/>
  <c r="JV3" i="2"/>
  <c r="JZ3" i="2"/>
  <c r="JE3" i="2"/>
  <c r="JG3" i="2"/>
  <c r="JI3" i="2"/>
  <c r="JK3" i="2"/>
  <c r="JM3" i="2"/>
  <c r="JQ3" i="2"/>
  <c r="JD3" i="2"/>
  <c r="JF3" i="2"/>
  <c r="JH3" i="2"/>
  <c r="JJ3" i="2"/>
  <c r="JL3" i="2"/>
  <c r="JP3" i="2"/>
  <c r="E234" i="1"/>
  <c r="G234" i="1"/>
  <c r="JA3" i="2" l="1"/>
  <c r="IZ3" i="2"/>
  <c r="JC3" i="2"/>
  <c r="JB3" i="2"/>
  <c r="IY3" i="2"/>
  <c r="IX3" i="2"/>
  <c r="IW3" i="2"/>
  <c r="IV3" i="2"/>
  <c r="IU3" i="2"/>
  <c r="IT3" i="2"/>
  <c r="IG3" i="2"/>
  <c r="II3" i="2"/>
  <c r="IK3" i="2"/>
  <c r="IM3" i="2"/>
  <c r="IO3" i="2"/>
  <c r="IQ3" i="2"/>
  <c r="IS3" i="2"/>
  <c r="IF3" i="2"/>
  <c r="IH3" i="2"/>
  <c r="IJ3" i="2"/>
  <c r="IL3" i="2"/>
  <c r="IN3" i="2"/>
  <c r="IP3" i="2"/>
  <c r="IR3" i="2"/>
  <c r="IE3" i="2"/>
  <c r="IB3" i="2"/>
  <c r="IC3" i="2"/>
  <c r="ID3" i="2"/>
  <c r="HZ3" i="2"/>
  <c r="HY3" i="2"/>
  <c r="HX3" i="2"/>
  <c r="HU3" i="2"/>
  <c r="HV3" i="2"/>
  <c r="HW3" i="2"/>
  <c r="HT3" i="2"/>
  <c r="HP3" i="2"/>
  <c r="HQ3" i="2"/>
  <c r="HR3" i="2"/>
  <c r="HS3" i="2"/>
  <c r="HM3" i="2"/>
  <c r="HN3" i="2"/>
  <c r="HJ3" i="2"/>
  <c r="HK3" i="2"/>
  <c r="HE3" i="2"/>
  <c r="HF3" i="2"/>
  <c r="HG3" i="2"/>
  <c r="HH3" i="2"/>
  <c r="GZ3" i="2"/>
  <c r="HA3" i="2"/>
  <c r="HB3" i="2"/>
  <c r="HC3" i="2"/>
  <c r="GU3" i="2"/>
  <c r="GV3" i="2"/>
  <c r="GW3" i="2"/>
  <c r="GX3" i="2"/>
  <c r="GT3" i="2" l="1"/>
  <c r="GS3" i="2"/>
  <c r="GO3" i="2"/>
  <c r="GP3" i="2"/>
  <c r="GQ3" i="2"/>
  <c r="GR3" i="2"/>
  <c r="GF3" i="2"/>
  <c r="GG3" i="2"/>
  <c r="GI3" i="2"/>
  <c r="GJ3" i="2"/>
  <c r="GL3" i="2"/>
  <c r="GM3" i="2"/>
  <c r="FQ3" i="2"/>
  <c r="FR3" i="2"/>
  <c r="FS3" i="2"/>
  <c r="FU3" i="2"/>
  <c r="FV3" i="2"/>
  <c r="FW3" i="2"/>
  <c r="FY3" i="2"/>
  <c r="FZ3" i="2"/>
  <c r="GA3" i="2"/>
  <c r="DR3" i="2"/>
  <c r="DS3" i="2"/>
  <c r="DU3" i="2"/>
  <c r="DV3" i="2"/>
  <c r="DX3" i="2"/>
  <c r="DY3" i="2"/>
  <c r="EA3" i="2"/>
  <c r="EB3" i="2"/>
  <c r="ED3" i="2"/>
  <c r="EE3" i="2"/>
  <c r="EG3" i="2"/>
  <c r="EH3" i="2"/>
  <c r="EJ3" i="2"/>
  <c r="EK3" i="2"/>
  <c r="EM3" i="2"/>
  <c r="EN3" i="2"/>
  <c r="EP3" i="2"/>
  <c r="EQ3" i="2"/>
  <c r="ES3" i="2"/>
  <c r="ET3" i="2"/>
  <c r="EV3" i="2"/>
  <c r="EW3" i="2"/>
  <c r="EY3" i="2"/>
  <c r="EZ3" i="2"/>
  <c r="FB3" i="2"/>
  <c r="FC3" i="2"/>
  <c r="FE3" i="2"/>
  <c r="FF3" i="2"/>
  <c r="FH3" i="2"/>
  <c r="FI3" i="2"/>
  <c r="FK3" i="2"/>
  <c r="FL3" i="2"/>
  <c r="FN3" i="2"/>
  <c r="FO3" i="2"/>
  <c r="DQ3" i="2"/>
  <c r="DP3" i="2"/>
  <c r="DN3" i="2"/>
  <c r="DO3" i="2"/>
  <c r="DJ3" i="2"/>
  <c r="DK3" i="2"/>
  <c r="DL3" i="2"/>
  <c r="DH3" i="2"/>
  <c r="DI3" i="2"/>
  <c r="DD3" i="2"/>
  <c r="DE3" i="2"/>
  <c r="DF3" i="2"/>
  <c r="DC3" i="2"/>
  <c r="CQ3" i="2"/>
  <c r="CV3" i="2"/>
  <c r="DA3" i="2"/>
  <c r="CM3" i="2"/>
  <c r="CN3" i="2"/>
  <c r="CO3" i="2"/>
  <c r="CP3" i="2"/>
  <c r="CR3" i="2"/>
  <c r="CS3" i="2"/>
  <c r="CT3" i="2"/>
  <c r="CU3" i="2"/>
  <c r="CW3" i="2"/>
  <c r="CX3" i="2"/>
  <c r="CY3" i="2"/>
  <c r="CZ3" i="2"/>
  <c r="BJ3" i="2"/>
  <c r="BN3" i="2"/>
  <c r="BR3" i="2"/>
  <c r="BV3" i="2"/>
  <c r="BZ3" i="2"/>
  <c r="CD3" i="2"/>
  <c r="CH3" i="2"/>
  <c r="CL3" i="2"/>
  <c r="BG3" i="2"/>
  <c r="BH3" i="2"/>
  <c r="BI3" i="2"/>
  <c r="BK3" i="2"/>
  <c r="BL3" i="2"/>
  <c r="BM3" i="2"/>
  <c r="BO3" i="2"/>
  <c r="BP3" i="2"/>
  <c r="BQ3" i="2"/>
  <c r="BS3" i="2"/>
  <c r="BT3" i="2"/>
  <c r="BU3" i="2"/>
  <c r="BW3" i="2"/>
  <c r="BX3" i="2"/>
  <c r="BY3" i="2"/>
  <c r="CA3" i="2"/>
  <c r="CB3" i="2"/>
  <c r="CC3" i="2"/>
  <c r="CE3" i="2"/>
  <c r="CF3" i="2"/>
  <c r="CG3" i="2"/>
  <c r="CI3" i="2"/>
  <c r="CJ3" i="2"/>
  <c r="CK3" i="2"/>
  <c r="BE3" i="2"/>
  <c r="BF3" i="2"/>
  <c r="BD3" i="2"/>
  <c r="BC3" i="2"/>
  <c r="BA3" i="2"/>
  <c r="BB3" i="2"/>
  <c r="AX3" i="2"/>
  <c r="AY3" i="2"/>
  <c r="AZ3" i="2"/>
  <c r="AV3" i="2"/>
  <c r="AW3" i="2"/>
  <c r="X3" i="2"/>
  <c r="Y3" i="2"/>
  <c r="Z3" i="2"/>
  <c r="AA3" i="2"/>
  <c r="AB3" i="2"/>
  <c r="AC3" i="2"/>
  <c r="AD3" i="2"/>
  <c r="AE3" i="2"/>
  <c r="AF3" i="2"/>
  <c r="AG3" i="2"/>
  <c r="AH3" i="2"/>
  <c r="AI3" i="2"/>
  <c r="AJ3" i="2"/>
  <c r="AK3" i="2"/>
  <c r="AL3" i="2"/>
  <c r="AM3" i="2"/>
  <c r="AN3" i="2"/>
  <c r="AO3" i="2"/>
  <c r="AP3" i="2"/>
  <c r="AQ3" i="2"/>
  <c r="AR3" i="2"/>
  <c r="AS3" i="2"/>
  <c r="AT3" i="2"/>
  <c r="AU3" i="2"/>
  <c r="O3" i="2"/>
  <c r="P3" i="2"/>
  <c r="Q3" i="2"/>
  <c r="R3" i="2"/>
  <c r="S3" i="2"/>
  <c r="T3" i="2"/>
  <c r="U3" i="2"/>
  <c r="V3" i="2"/>
  <c r="W3" i="2"/>
  <c r="D3" i="2"/>
  <c r="E3" i="2"/>
  <c r="F3" i="2"/>
  <c r="G3" i="2"/>
  <c r="H3" i="2"/>
  <c r="I3" i="2"/>
  <c r="J3" i="2"/>
  <c r="K3" i="2"/>
  <c r="L3" i="2"/>
  <c r="M3" i="2"/>
  <c r="N3" i="2"/>
  <c r="A3" i="2"/>
  <c r="B3" i="2"/>
  <c r="C3" i="2"/>
  <c r="E666" i="1" l="1"/>
  <c r="E661" i="1"/>
  <c r="AJC3" i="2" s="1"/>
  <c r="E613" i="1"/>
  <c r="AHR3" i="2" s="1"/>
  <c r="F613" i="1"/>
  <c r="AHS3" i="2" s="1"/>
  <c r="G613" i="1"/>
  <c r="AHT3" i="2" s="1"/>
  <c r="H613" i="1"/>
  <c r="AHU3" i="2" s="1"/>
  <c r="I612" i="1"/>
  <c r="AHQ3" i="2" s="1"/>
  <c r="I611" i="1"/>
  <c r="AHK3" i="2" s="1"/>
  <c r="I610" i="1"/>
  <c r="AHE3" i="2" s="1"/>
  <c r="I609" i="1"/>
  <c r="AGY3" i="2" s="1"/>
  <c r="I608" i="1"/>
  <c r="AGS3" i="2" s="1"/>
  <c r="E577" i="1"/>
  <c r="E579" i="1" s="1"/>
  <c r="F577" i="1"/>
  <c r="G577" i="1"/>
  <c r="H577" i="1"/>
  <c r="I576" i="1"/>
  <c r="ACZ3" i="2" s="1"/>
  <c r="I575" i="1"/>
  <c r="ACT3" i="2" s="1"/>
  <c r="I574" i="1"/>
  <c r="ACN3" i="2" s="1"/>
  <c r="I573" i="1"/>
  <c r="ACH3" i="2" s="1"/>
  <c r="I572" i="1"/>
  <c r="ACB3" i="2" s="1"/>
  <c r="I555" i="1"/>
  <c r="YY3" i="2" s="1"/>
  <c r="E547" i="1"/>
  <c r="E535" i="1"/>
  <c r="XZ3" i="2" s="1"/>
  <c r="E523" i="1"/>
  <c r="XR3" i="2" s="1"/>
  <c r="E514" i="1"/>
  <c r="XM3" i="2" s="1"/>
  <c r="E503" i="1"/>
  <c r="XG3" i="2" s="1"/>
  <c r="F480" i="1"/>
  <c r="WS3" i="2" s="1"/>
  <c r="I421" i="1"/>
  <c r="VA3" i="2" s="1"/>
  <c r="I395" i="1"/>
  <c r="QA3" i="2" s="1"/>
  <c r="I396" i="1"/>
  <c r="QF3" i="2" s="1"/>
  <c r="I397" i="1"/>
  <c r="QK3" i="2" s="1"/>
  <c r="I398" i="1"/>
  <c r="QP3" i="2" s="1"/>
  <c r="I399" i="1"/>
  <c r="QU3" i="2" s="1"/>
  <c r="I400" i="1"/>
  <c r="QZ3" i="2" s="1"/>
  <c r="I401" i="1"/>
  <c r="RE3" i="2" s="1"/>
  <c r="I402" i="1"/>
  <c r="RJ3" i="2" s="1"/>
  <c r="I403" i="1"/>
  <c r="RO3" i="2" s="1"/>
  <c r="I404" i="1"/>
  <c r="RT3" i="2" s="1"/>
  <c r="I405" i="1"/>
  <c r="RY3" i="2" s="1"/>
  <c r="I406" i="1"/>
  <c r="SD3" i="2" s="1"/>
  <c r="I407" i="1"/>
  <c r="SI3" i="2" s="1"/>
  <c r="I408" i="1"/>
  <c r="SN3" i="2" s="1"/>
  <c r="I409" i="1"/>
  <c r="SS3" i="2" s="1"/>
  <c r="I410" i="1"/>
  <c r="SX3" i="2" s="1"/>
  <c r="I411" i="1"/>
  <c r="TC3" i="2" s="1"/>
  <c r="I412" i="1"/>
  <c r="TH3" i="2" s="1"/>
  <c r="I413" i="1"/>
  <c r="TM3" i="2" s="1"/>
  <c r="I415" i="1"/>
  <c r="TS3" i="2" s="1"/>
  <c r="I416" i="1"/>
  <c r="TY3" i="2" s="1"/>
  <c r="I417" i="1"/>
  <c r="UE3" i="2" s="1"/>
  <c r="I418" i="1"/>
  <c r="UK3" i="2" s="1"/>
  <c r="I419" i="1"/>
  <c r="UQ3" i="2" s="1"/>
  <c r="H420" i="1"/>
  <c r="H422" i="1" s="1"/>
  <c r="G420" i="1"/>
  <c r="G422" i="1" s="1"/>
  <c r="F420" i="1"/>
  <c r="F422" i="1" s="1"/>
  <c r="E420" i="1"/>
  <c r="E422" i="1" s="1"/>
  <c r="E306" i="1"/>
  <c r="MZ3" i="2" s="1"/>
  <c r="G306" i="1"/>
  <c r="NA3" i="2" s="1"/>
  <c r="I390" i="1"/>
  <c r="PV3" i="2" s="1"/>
  <c r="US3" i="2" l="1"/>
  <c r="H579" i="1"/>
  <c r="ADD3" i="2"/>
  <c r="G579" i="1"/>
  <c r="ADC3" i="2"/>
  <c r="UT3" i="2"/>
  <c r="UU3" i="2"/>
  <c r="F579" i="1"/>
  <c r="ADB3" i="2"/>
  <c r="ADA3" i="2"/>
  <c r="UR3" i="2"/>
  <c r="I613" i="1"/>
  <c r="AHV3" i="2" s="1"/>
  <c r="I577" i="1"/>
  <c r="ADE3" i="2" s="1"/>
  <c r="I420" i="1"/>
  <c r="UV3" i="2" s="1"/>
  <c r="D580" i="1" l="1"/>
  <c r="D423" i="1"/>
  <c r="E283" i="1"/>
  <c r="LP3" i="2" s="1"/>
  <c r="G283" i="1"/>
  <c r="LQ3" i="2" s="1"/>
  <c r="E260" i="1"/>
  <c r="KF3" i="2" s="1"/>
  <c r="G260" i="1"/>
  <c r="E254" i="1"/>
  <c r="JX3" i="2" s="1"/>
  <c r="G254" i="1"/>
  <c r="JY3" i="2" s="1"/>
  <c r="E246" i="1"/>
  <c r="JN3" i="2" s="1"/>
  <c r="G246" i="1"/>
  <c r="JO3" i="2" s="1"/>
  <c r="HL3" i="2"/>
  <c r="G181" i="1"/>
  <c r="HO3" i="2" s="1"/>
  <c r="G153" i="1"/>
  <c r="FX3" i="2" s="1"/>
  <c r="DM3" i="2"/>
  <c r="DG3" i="2"/>
  <c r="E100" i="1"/>
  <c r="DB3" i="2" s="1"/>
  <c r="B320" i="1" l="1"/>
  <c r="B321" i="1"/>
  <c r="B322" i="1"/>
  <c r="B323" i="1"/>
  <c r="B324" i="1"/>
  <c r="B325" i="1"/>
  <c r="B326" i="1"/>
  <c r="B327" i="1"/>
  <c r="I319" i="1" l="1"/>
  <c r="F62" i="1" l="1"/>
  <c r="I578" i="1" l="1"/>
  <c r="ADJ3" i="2" s="1"/>
  <c r="I591" i="1"/>
  <c r="ADP3" i="2" s="1"/>
  <c r="I592" i="1"/>
  <c r="ADU3" i="2" s="1"/>
  <c r="I593" i="1"/>
  <c r="ADZ3" i="2" s="1"/>
  <c r="I594" i="1"/>
  <c r="AEE3" i="2" s="1"/>
  <c r="I595" i="1"/>
  <c r="AEJ3" i="2" s="1"/>
  <c r="I596" i="1"/>
  <c r="AEO3" i="2" s="1"/>
  <c r="I597" i="1"/>
  <c r="AET3" i="2" s="1"/>
  <c r="I598" i="1"/>
  <c r="AEY3" i="2" s="1"/>
  <c r="I599" i="1"/>
  <c r="AFD3" i="2" s="1"/>
  <c r="I600" i="1"/>
  <c r="AFI3" i="2" s="1"/>
  <c r="I601" i="1"/>
  <c r="AFN3" i="2" s="1"/>
  <c r="I602" i="1"/>
  <c r="AFS3" i="2" s="1"/>
  <c r="I603" i="1"/>
  <c r="AFX3" i="2" s="1"/>
  <c r="I604" i="1"/>
  <c r="AGC3" i="2" s="1"/>
  <c r="I605" i="1"/>
  <c r="AGH3" i="2" s="1"/>
  <c r="I606" i="1"/>
  <c r="AGM3" i="2" s="1"/>
  <c r="I614" i="1"/>
  <c r="AIA3" i="2" s="1"/>
  <c r="I552" i="1"/>
  <c r="YJ3" i="2" s="1"/>
  <c r="I553" i="1"/>
  <c r="YO3" i="2" s="1"/>
  <c r="I554" i="1"/>
  <c r="YT3" i="2" s="1"/>
  <c r="I556" i="1"/>
  <c r="ZD3" i="2" s="1"/>
  <c r="I557" i="1"/>
  <c r="ZI3" i="2" s="1"/>
  <c r="I558" i="1"/>
  <c r="ZN3" i="2" s="1"/>
  <c r="I559" i="1"/>
  <c r="ZS3" i="2" s="1"/>
  <c r="I560" i="1"/>
  <c r="ZX3" i="2" s="1"/>
  <c r="I561" i="1"/>
  <c r="AAC3" i="2" s="1"/>
  <c r="I562" i="1"/>
  <c r="AAH3" i="2" s="1"/>
  <c r="I563" i="1"/>
  <c r="AAM3" i="2" s="1"/>
  <c r="I564" i="1"/>
  <c r="AAR3" i="2" s="1"/>
  <c r="I565" i="1"/>
  <c r="AAW3" i="2" s="1"/>
  <c r="I566" i="1"/>
  <c r="ABB3" i="2" s="1"/>
  <c r="I567" i="1"/>
  <c r="ABG3" i="2" s="1"/>
  <c r="I568" i="1"/>
  <c r="ABL3" i="2" s="1"/>
  <c r="I569" i="1"/>
  <c r="ABQ3" i="2" s="1"/>
  <c r="I570" i="1"/>
  <c r="ABV3" i="2" s="1"/>
  <c r="I388" i="1" l="1"/>
  <c r="PQ3" i="2" l="1"/>
  <c r="I177" i="1"/>
  <c r="I680" i="1" s="1"/>
  <c r="G308" i="1" l="1"/>
  <c r="G236" i="1"/>
  <c r="HI3" i="2"/>
  <c r="G262" i="1"/>
  <c r="G285" i="1"/>
  <c r="G248" i="1"/>
  <c r="G256" i="1"/>
  <c r="E638" i="1"/>
  <c r="E663" i="1" s="1"/>
  <c r="F343" i="1"/>
  <c r="F213" i="1"/>
  <c r="IA3" i="2"/>
  <c r="I174" i="1"/>
  <c r="I175" i="1"/>
  <c r="K388" i="1" s="1"/>
  <c r="F155" i="1"/>
  <c r="GD3" i="2" s="1"/>
  <c r="E155" i="1"/>
  <c r="GC3" i="2" s="1"/>
  <c r="G158" i="1"/>
  <c r="GN3" i="2" s="1"/>
  <c r="G157" i="1"/>
  <c r="GK3" i="2" s="1"/>
  <c r="G156" i="1"/>
  <c r="GH3" i="2" s="1"/>
  <c r="G154" i="1"/>
  <c r="GB3" i="2" s="1"/>
  <c r="G152" i="1"/>
  <c r="FT3" i="2" s="1"/>
  <c r="G150" i="1"/>
  <c r="FP3" i="2" s="1"/>
  <c r="G149" i="1"/>
  <c r="G148" i="1"/>
  <c r="G147" i="1"/>
  <c r="FG3" i="2" s="1"/>
  <c r="G146" i="1"/>
  <c r="FD3" i="2" s="1"/>
  <c r="G145" i="1"/>
  <c r="FA3" i="2" s="1"/>
  <c r="G144" i="1"/>
  <c r="G143" i="1"/>
  <c r="EU3" i="2" s="1"/>
  <c r="G142" i="1"/>
  <c r="ER3" i="2" s="1"/>
  <c r="G141" i="1"/>
  <c r="EO3" i="2" s="1"/>
  <c r="G140" i="1"/>
  <c r="EL3" i="2" s="1"/>
  <c r="G139" i="1"/>
  <c r="EI3" i="2" s="1"/>
  <c r="G138" i="1"/>
  <c r="EF3" i="2" s="1"/>
  <c r="G137" i="1"/>
  <c r="EC3" i="2" s="1"/>
  <c r="G136" i="1"/>
  <c r="DZ3" i="2" s="1"/>
  <c r="G135" i="1"/>
  <c r="DW3" i="2" s="1"/>
  <c r="G134" i="1"/>
  <c r="DT3" i="2" s="1"/>
  <c r="HD3" i="2" l="1"/>
  <c r="I326" i="1"/>
  <c r="EX3" i="2"/>
  <c r="FM3" i="2"/>
  <c r="FJ3" i="2"/>
  <c r="F541" i="1"/>
  <c r="F236" i="1"/>
  <c r="GY3" i="2"/>
  <c r="E525" i="1"/>
  <c r="E537" i="1"/>
  <c r="E505" i="1"/>
  <c r="E516" i="1"/>
  <c r="E459" i="1"/>
  <c r="F482" i="1" s="1"/>
  <c r="I327" i="1"/>
  <c r="F285" i="1"/>
  <c r="F308" i="1"/>
  <c r="F256" i="1"/>
  <c r="F262" i="1"/>
  <c r="F248" i="1"/>
  <c r="F209" i="1"/>
  <c r="I323" i="1"/>
  <c r="I322" i="1"/>
  <c r="I325" i="1"/>
  <c r="I321" i="1"/>
  <c r="I324" i="1"/>
  <c r="I320" i="1"/>
  <c r="E431" i="1"/>
  <c r="E455" i="1" s="1"/>
  <c r="G155" i="1"/>
  <c r="GE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JEREMY OLIVIER</author>
  </authors>
  <commentList>
    <comment ref="E133" authorId="0" shapeId="0" xr:uid="{9527C808-C25D-412C-A710-FE7B73A25C38}">
      <text>
        <r>
          <rPr>
            <b/>
            <sz val="9"/>
            <color indexed="81"/>
            <rFont val="Tahoma"/>
            <family val="2"/>
          </rPr>
          <t>JEREMY OLIVIER:</t>
        </r>
        <r>
          <rPr>
            <sz val="9"/>
            <color indexed="81"/>
            <rFont val="Tahoma"/>
            <family val="2"/>
          </rPr>
          <t xml:space="preserve">
Si certains postes sont occupés par des professionnels rémunérés par des vacations (car ils ne sont pas salarié de la structure), il faut en tenir compte. Indiquer pour eux, le nombre d'ETP correspondant dans la colonne "salariés de la structure") 
Vous pouvez préciser dans les commentaires, les postes faisant l'objet de vacations</t>
        </r>
      </text>
    </comment>
    <comment ref="G387" authorId="0" shapeId="0" xr:uid="{764BB89E-35C7-43CC-9028-A232699DD2E6}">
      <text>
        <r>
          <rPr>
            <b/>
            <sz val="9"/>
            <color indexed="81"/>
            <rFont val="Tahoma"/>
            <family val="2"/>
          </rPr>
          <t>JEREMY OLIVIER:</t>
        </r>
        <r>
          <rPr>
            <sz val="9"/>
            <color indexed="81"/>
            <rFont val="Tahoma"/>
            <family val="2"/>
          </rPr>
          <t xml:space="preserve">
et intersexe</t>
        </r>
      </text>
    </comment>
    <comment ref="G590" authorId="0" shapeId="0" xr:uid="{F03C1738-D376-4D75-8891-1DE1B435EAA4}">
      <text>
        <r>
          <rPr>
            <b/>
            <sz val="9"/>
            <color indexed="81"/>
            <rFont val="Tahoma"/>
            <family val="2"/>
          </rPr>
          <t>JEREMY OLIVIER:</t>
        </r>
        <r>
          <rPr>
            <sz val="9"/>
            <color indexed="81"/>
            <rFont val="Tahoma"/>
            <family val="2"/>
          </rPr>
          <t xml:space="preserve">
et intersexe</t>
        </r>
      </text>
    </comment>
  </commentList>
</comments>
</file>

<file path=xl/sharedStrings.xml><?xml version="1.0" encoding="utf-8"?>
<sst xmlns="http://schemas.openxmlformats.org/spreadsheetml/2006/main" count="2607" uniqueCount="1200">
  <si>
    <t xml:space="preserve">REGION  : </t>
  </si>
  <si>
    <t xml:space="preserve">DEPARTEMENT : </t>
  </si>
  <si>
    <t xml:space="preserve">ANNEE : </t>
  </si>
  <si>
    <t xml:space="preserve">Le rapport d'activité ci-dessous doit décrire la structure, caractériser la population accueillie et permettre la lisibilité de l'activité. Il doit décrire les activités obligatoires de l'ACT (coordination médico-psycho-sociale définie par la circulaire du 30/10/2002) ainsi que les missions facultatives (accompagnement après la sortie, prise en charge de publics spécifiques-personnes sortant de prison, accompagnants...)  </t>
  </si>
  <si>
    <t xml:space="preserve">I. LA STRUCTURE </t>
  </si>
  <si>
    <t>Nom de l'ACT</t>
  </si>
  <si>
    <t xml:space="preserve">Personne à contacter </t>
  </si>
  <si>
    <t>N° FINESS de l'ACT :</t>
  </si>
  <si>
    <t>Adresse :</t>
  </si>
  <si>
    <t>Code postal :</t>
  </si>
  <si>
    <t>Téléphone :</t>
  </si>
  <si>
    <t>Adresse électronique :</t>
  </si>
  <si>
    <t>Site Internet :</t>
  </si>
  <si>
    <t>Commune :</t>
  </si>
  <si>
    <t>Code NAF :</t>
  </si>
  <si>
    <t>Code SIREN :</t>
  </si>
  <si>
    <t>Nom de l'organisme gestionnaire</t>
  </si>
  <si>
    <t>N° FINESS de l'entité juridique de rattachement :</t>
  </si>
  <si>
    <t>Frais de siège :</t>
  </si>
  <si>
    <t>Si oui, précisez la date d'autorisation :</t>
  </si>
  <si>
    <t xml:space="preserve">Article R314-87 CASF : "Les budgets approuvés des établissements ou services (sociaux et médico-sociaux) peuvent comporter une quote-part de dépenses relatives aux frais de siège social de l'organisme gestionnaire. Cette faculté est suborndonnée à l'octroi d'une autorisation, délivrée à l'organisme gestionnaire par l'autorité désignée (...), qui fixe la nature des prestations, matérielles ou intellectuelles, qui ont vocation à être prises en compte". </t>
  </si>
  <si>
    <t>Numero d'autorisation</t>
  </si>
  <si>
    <t>Date de délivrance de l'autorisation</t>
  </si>
  <si>
    <t xml:space="preserve">Date de fin de l'autorisation </t>
  </si>
  <si>
    <t>Date d'entrée en vigueur</t>
  </si>
  <si>
    <t>Date d'échéance</t>
  </si>
  <si>
    <t>Échéance pour la mise en œuvre de l'obligation d'évaluation interne</t>
  </si>
  <si>
    <t>Échéance pour la mise en œuvre de l'obligation d'évaluation externe</t>
  </si>
  <si>
    <t>Nombre de conventions signées avec des structures du secteur médico-social addictologie (CSAPA, CAARUD,..)</t>
  </si>
  <si>
    <t>Nombre de conventions signées avec d'autres structures médico-sociales "personnes confrontées à des difficultés spécifiques (ACT,  LHSS, LAM ...)</t>
  </si>
  <si>
    <t>Nombre de conventions signées avec des structures médico-sociales du secteur Personnes âgées-personnes handicapées (MAS, FAM, SAVS, SAMSAH, SSIAD, EHPAD…)</t>
  </si>
  <si>
    <t>Nombre de conventions signées avec des structures sanitaires (hôpitaux, SSR, établissement psychiatrique, CDAG, UCSA, etc.)</t>
  </si>
  <si>
    <t>Nombre de conventions signées avec des établissements ou services sociaux (CHRS, maisons relais, etc.)</t>
  </si>
  <si>
    <t xml:space="preserve">Nombre de conventions signées avec l'administration pénitentiaire (Service pénitentiaire d'insertion et de probation-SPIP) </t>
  </si>
  <si>
    <t>Nombre de conventions signées avec des associations caritatives (Banque alimentaire, restaurant du cœur, secours populaire …)</t>
  </si>
  <si>
    <t>Nombre de conventions signées avec des bailleurs  (bailleurs sociaux, HLM …)</t>
  </si>
  <si>
    <t>Autres, precisez</t>
  </si>
  <si>
    <t>1-  Identification de la structure</t>
  </si>
  <si>
    <t>2- Identification de l'organisme gestionnaire</t>
  </si>
  <si>
    <t>3- Autres établissements et services gérés par la structure gestionnaire</t>
  </si>
  <si>
    <t>4- Frais de siège (article R314-87 CASF)</t>
  </si>
  <si>
    <t>5- Données relatives à l'autorisation</t>
  </si>
  <si>
    <t xml:space="preserve">II. MOYENS FINANCIERS DE LA STRUCTURE  </t>
  </si>
  <si>
    <t xml:space="preserve">A partir du compte administratif : </t>
  </si>
  <si>
    <t>Recettes :</t>
  </si>
  <si>
    <t>GI : Produits de la tarification</t>
  </si>
  <si>
    <t>GII : Autres produits relatifs à l'exploitation</t>
  </si>
  <si>
    <t xml:space="preserve">GIII : Produits financiers et produits non encaissables </t>
  </si>
  <si>
    <t xml:space="preserve">Charges : </t>
  </si>
  <si>
    <t xml:space="preserve"> GI : Dépenses liées à l'exploitation courante</t>
  </si>
  <si>
    <t>GII : Dépenses liées à la structure</t>
  </si>
  <si>
    <t>GIII : Dépenses liées au personnel</t>
  </si>
  <si>
    <t>Préciser :</t>
  </si>
  <si>
    <t xml:space="preserve">Montant de la participation des résidents (inscrire ici le montant mensuel demandé aux résidents, même si des résidents sans revenu ne peuvent le payer) : </t>
  </si>
  <si>
    <t xml:space="preserve">La nature des ressources autres qu'assurance maladie : </t>
  </si>
  <si>
    <t>Commentaires :</t>
  </si>
  <si>
    <t xml:space="preserve">III. L'EQUIPE </t>
  </si>
  <si>
    <t>Statut du personnel</t>
  </si>
  <si>
    <t>Médecin</t>
  </si>
  <si>
    <t>Infirmier</t>
  </si>
  <si>
    <t>Psychologue</t>
  </si>
  <si>
    <t>Assistant social</t>
  </si>
  <si>
    <t xml:space="preserve">Conseiller emploi / insertion </t>
  </si>
  <si>
    <t>Conseiller en économie sociale et familiale</t>
  </si>
  <si>
    <t>Total</t>
  </si>
  <si>
    <t>Stagiaires</t>
  </si>
  <si>
    <t>Service civique</t>
  </si>
  <si>
    <t>L'organisation est-elle structurée et stable ?</t>
  </si>
  <si>
    <t>Nombre de recrutements dans l'année</t>
  </si>
  <si>
    <t>en nombre de personnes</t>
  </si>
  <si>
    <t>Commentaires:</t>
  </si>
  <si>
    <t xml:space="preserve">La File active : les personnes ayant résidé dans la structure dans l'année (personnes présentes au 31/12 + personnes sorties dans l'année) </t>
  </si>
  <si>
    <t>(Hors accompagnants)</t>
  </si>
  <si>
    <t>Nombre d'accompagnants dans l'année</t>
  </si>
  <si>
    <t>Adultes</t>
  </si>
  <si>
    <t>Mineurs</t>
  </si>
  <si>
    <t>Nombre de personnes ayant résidé dans l'année avec un ou plusieurs accompagnants</t>
  </si>
  <si>
    <t>Commentaires</t>
  </si>
  <si>
    <t xml:space="preserve">V.  LES PRESTATIONS ET L'ACCOMPAGNEMENT </t>
  </si>
  <si>
    <t xml:space="preserve"> (au 31/12 de l'année de référence du rapport d'activité- hors places accompagnants)</t>
  </si>
  <si>
    <t xml:space="preserve">Nombre total de places autorisées au 31/12 </t>
  </si>
  <si>
    <t xml:space="preserve">dont nombre total de places installées au 31/12 </t>
  </si>
  <si>
    <t>dont nouvelles places autorisées au cours de l'année</t>
  </si>
  <si>
    <t xml:space="preserve">En hébergement individuel  </t>
  </si>
  <si>
    <t xml:space="preserve">En hébergement semi-collectif </t>
  </si>
  <si>
    <t xml:space="preserve">En hébergement collectif </t>
  </si>
  <si>
    <t>TOTAL</t>
  </si>
  <si>
    <t xml:space="preserve">Nb de places installées </t>
  </si>
  <si>
    <t>(hébergement en logement ordinaire pour une personne seule, un couple, ou une famille)</t>
  </si>
  <si>
    <t>(hébergement en logement ordinaire de type F3, F4, F5…, en cohabitation, où chaque résident dispose d'une chambre individuelle. Les lieux communs à partager sont le salon, la salle à manger, la cuisine, la salle de bains et les toilettes)</t>
  </si>
  <si>
    <t>(structure d'hébergement de taille moyenne associant aux chambres indivduelles ou studios des espaces collectifs (sanitaires, cuisine) avec des prestations collectives (repas, animation des lieux, permanence de l'équipe…)</t>
  </si>
  <si>
    <t>Une présence est-elle assurée 24 h /24 ?</t>
  </si>
  <si>
    <t>Existe-t-il un dispositif d'astreinte ?</t>
  </si>
  <si>
    <t xml:space="preserve">Nombre de places accessibles pour les personnes à mobilité réduite </t>
  </si>
  <si>
    <t>Situation des personnes à l'entrée et à la sortie  (Ne pas tenir compte des accompagnants)</t>
  </si>
  <si>
    <t>Ces items ont pour objet de valoriser le travail d'ouverture des droits et d'insertion sociale réalisée en ACT</t>
  </si>
  <si>
    <t>Personnes bénéficiant d'une carte de séjour temporaire "vie privée et familiale" au titre de l'état de santé</t>
  </si>
  <si>
    <t xml:space="preserve">Personnes bénéficiant d'une carte de séjour temporaire "vie privée et familiale" à d'autres titres  </t>
  </si>
  <si>
    <t>Personnes bénéficiant d'une autorisation provisoire de séjour (APS)</t>
  </si>
  <si>
    <t>Personnes en possession d'un récépissé de demande de titre de séjour ou d'un RDV en préfecture</t>
  </si>
  <si>
    <t>Personnes sans titre de séjour</t>
  </si>
  <si>
    <t xml:space="preserve">Autre, Précisez : </t>
  </si>
  <si>
    <t>Ne sait pas /ou non renseigné</t>
  </si>
  <si>
    <t xml:space="preserve">TOTAL </t>
  </si>
  <si>
    <t xml:space="preserve">Protection maladie de base : </t>
  </si>
  <si>
    <t>Nombre de personnes affiliées au régime général</t>
  </si>
  <si>
    <t xml:space="preserve">Nombre de personnes affiliées à un autre régime obligatoire d'assurance maladie </t>
  </si>
  <si>
    <t xml:space="preserve">Nombre de personnes bénéficiant de l'aide médicale Etat (AME) </t>
  </si>
  <si>
    <t>Nombre de personnes sans protection maladie de base</t>
  </si>
  <si>
    <t>Personnes hébergées pendant l'année (FA) : situation à l'entrée</t>
  </si>
  <si>
    <t>Protection complémentaire :</t>
  </si>
  <si>
    <t>Nombre de personnes bénéficiant de l'ALD (Affection longue durée)</t>
  </si>
  <si>
    <t>Nombre de personnes ne bénéficiant pas de l'ALD (Affection longue durée)</t>
  </si>
  <si>
    <t xml:space="preserve">Nombre de personnes ayant des revenus d'activité  (salaire et primes) </t>
  </si>
  <si>
    <t>Nombre de personnes ayant des revenus de remplacemement (pension de retraite, allocations de préretraite, pension d'invalidité, indemnités journalières de sécurité sociale (IJ),allocation de chômage (ARE), Allocation spécifique de solidarité (ASS)…)</t>
  </si>
  <si>
    <t>Nombre de personnes bénéficiant du revenu de solidarité active (RSA)</t>
  </si>
  <si>
    <t>Nombre de personnes bénéficiant de l'allocation pour demandeur d'asile (ADA) …</t>
  </si>
  <si>
    <t>Autre, précisez</t>
  </si>
  <si>
    <t>Ne sait pas / non renseigné</t>
  </si>
  <si>
    <t>indiquez une seule situation par personne</t>
  </si>
  <si>
    <t>Autre : précisez</t>
  </si>
  <si>
    <t xml:space="preserve">VI. LES ACTIVITES REALISEES </t>
  </si>
  <si>
    <t>1- L’admission</t>
  </si>
  <si>
    <t>Nombre d'entretiens de pré-admission dans l'année</t>
  </si>
  <si>
    <t>Nombre d'entretiens individuels dans l'année par type de professionnels (Si plusieurs intervenants participent à l'entretien individuel, compter 1 par intervenant) :</t>
  </si>
  <si>
    <t>Educateur spécialisé</t>
  </si>
  <si>
    <t>Animateur/Moniteur/Professeur d'APA</t>
  </si>
  <si>
    <t>Assistants sociaux</t>
  </si>
  <si>
    <t xml:space="preserve">CESF </t>
  </si>
  <si>
    <t>Nombre d'entretiens individuels</t>
  </si>
  <si>
    <t>Nombre de résidents concernés</t>
  </si>
  <si>
    <t xml:space="preserve">Nombre d'activités de groupe dans l'année : </t>
  </si>
  <si>
    <t xml:space="preserve">Précisez : </t>
  </si>
  <si>
    <t>Nombre d'accompagnements de résidents pour une démarche extérieure dans l'année  :  pour des rendez-vous médicaux, des démarches administratives…</t>
  </si>
  <si>
    <t>Nombre de résidents concernés par ces accompagnements</t>
  </si>
  <si>
    <t>Si oui, nombre de personnes sorties dans l'année ayant bénéficié d'un suivi / soutien après leur sortie</t>
  </si>
  <si>
    <t xml:space="preserve">Nombre de personnes sorties depuis : </t>
  </si>
  <si>
    <t>Durée de l'accompagnement après la sortie :</t>
  </si>
  <si>
    <t>de 1 à 3 mois</t>
  </si>
  <si>
    <t>de 3 à 6 mois</t>
  </si>
  <si>
    <t>de 6 à 12 mois</t>
  </si>
  <si>
    <t>Préciser le type de suivi :</t>
  </si>
  <si>
    <t>4 - Intervention de prestataires extérieurs</t>
  </si>
  <si>
    <t xml:space="preserve">Interventions de prestataires extérieurs </t>
  </si>
  <si>
    <t>Infirmiers à domicile, SSIAD,  infirmiers libéraux, IDE …</t>
  </si>
  <si>
    <t>Hospitalisation à domicile, service de soin palliatif à domicile…</t>
  </si>
  <si>
    <t>Service d'interprétariat</t>
  </si>
  <si>
    <t>Nombre de résidents concernés dans l'année</t>
  </si>
  <si>
    <t xml:space="preserve">5- Modalités d'intervention spécifiques pour l'accueil des personnes sous main de justice (champ libre) : </t>
  </si>
  <si>
    <t>6- Descriptif qualitatif de l'activité :</t>
  </si>
  <si>
    <t xml:space="preserve">VII. CANDIDATURES, ADMISSIONS ET REFUS D'ADMISSION </t>
  </si>
  <si>
    <t>1- CANDIDATURES RECUES DANS L'ANNEE (Ne pas tenir compte des accompagnants)</t>
  </si>
  <si>
    <t>Homme</t>
  </si>
  <si>
    <t>Femme</t>
  </si>
  <si>
    <t>Transgenre</t>
  </si>
  <si>
    <t>Mineur</t>
  </si>
  <si>
    <t>Nombre de candidatures reçues dans l'année</t>
  </si>
  <si>
    <t>Pathologie chronique ayant motivé la demande : (Indiquez une seule pathologie par candidature)</t>
  </si>
  <si>
    <t xml:space="preserve">VIH </t>
  </si>
  <si>
    <t>Hépatite B</t>
  </si>
  <si>
    <t>Hépatite C</t>
  </si>
  <si>
    <t>Cancer</t>
  </si>
  <si>
    <t>Diabète</t>
  </si>
  <si>
    <t>Insuffisance rénale chronique</t>
  </si>
  <si>
    <t>Maladie cardio-vasculaire</t>
  </si>
  <si>
    <t xml:space="preserve">Troubles neurocognitifs (ex : séquelles d'AVC…) </t>
  </si>
  <si>
    <t>Maladie psychiatriques, maladies psychologiques, troubles du comportement, troubles anxieux, troubles dépressif, trouble de la personnalité, trouble de l'alimentation ...</t>
  </si>
  <si>
    <t>Cirrhose, insuffisance hépatique</t>
  </si>
  <si>
    <t>Maladies auto-immunes (lupus …)</t>
  </si>
  <si>
    <t>Maladie hématologiques</t>
  </si>
  <si>
    <t>Maladies dermatologiques (psiorasis…)</t>
  </si>
  <si>
    <t>Maladies génétiques, maladies orphelines, maladies rares (myopathie, mucoviscidose …)</t>
  </si>
  <si>
    <t>TOTAL (Hors Non renseigné)</t>
  </si>
  <si>
    <t>2- ADMISSIONS DANS L'ANNEE (Ne pas tenir compte des accompagnants)</t>
  </si>
  <si>
    <t>Nombre de personnes admises dans l'année de référence</t>
  </si>
  <si>
    <t xml:space="preserve">Répartition des personnes admises dans l'année selon le service orientateur : </t>
  </si>
  <si>
    <t>Nb de personnes orientées par : (Indiquez un seul service orientateur par personne admise)</t>
  </si>
  <si>
    <t>Etablissement ou service médico-social (addictologie, handicap, autre ACT, LHSS, LAM…)</t>
  </si>
  <si>
    <t>Etablissement social d'hébergement (CHRS, etc)</t>
  </si>
  <si>
    <t>Services sociaux municipaux/départementaux</t>
  </si>
  <si>
    <t>SPIP ou UCSA  (personnes placées sous main de justice ou sortie de prison)</t>
  </si>
  <si>
    <t>Initiative de la personnes ou des proches</t>
  </si>
  <si>
    <t>3- REFUS D'ADMISSION DANS L'ANNEE</t>
  </si>
  <si>
    <t>Nombre de candidatures refusées dans l'année</t>
  </si>
  <si>
    <t xml:space="preserve">L'accompagnement prévu en ACT n'est pas adapté aux besoins de la personne </t>
  </si>
  <si>
    <t>Nombre de refus car le dossier est hors critères médicaux (pas de pathologie, pas de pathologie chronique,  pas de coordination médicale à mettre en place …)</t>
  </si>
  <si>
    <t>Nombre de refus car la personne possède déjà un logement autonome ou une coordination médicale est déjà en place avec uniquement un besoin de logement</t>
  </si>
  <si>
    <t>Les conditions d'accueil</t>
  </si>
  <si>
    <t>Nombre de refus car les modalités d'accueil ne permettent pas d'accueillir la personne (personne à mobilité réduite, présence d'accompagnant, présence d'un animal,  …)</t>
  </si>
  <si>
    <t>Nombre de reufs car le dossier est incomplet, la personne n'a pas donné suite, une autre solution a été trouvée, la personne a refusé</t>
  </si>
  <si>
    <t>Autres motifs de refus rencontrés</t>
  </si>
  <si>
    <t>Nombre de refus car la personne est hors critère d'âge (trop jeune ou trop agée)</t>
  </si>
  <si>
    <t>Nombre de refus car la personne est originaire d'un autre département ou d'une autre région</t>
  </si>
  <si>
    <t>Nombre de refus car la personne est sans perspective de sortie</t>
  </si>
  <si>
    <t>La personne est décédée</t>
  </si>
  <si>
    <t>VIII. PROFIL DE LA FILE ACTIVE  (Ne pas tenir compte des accompagnants)</t>
  </si>
  <si>
    <t>La file active : les personnes ayant résidé dans la structure dans l'année (personnes présentes au 31/12 + personnes sorties dans l'année)</t>
  </si>
  <si>
    <t>1-  Age (Ne pas tenir compte des accompagnants)</t>
  </si>
  <si>
    <t xml:space="preserve"> Moins de 20 ans</t>
  </si>
  <si>
    <t>20 à 24 ans</t>
  </si>
  <si>
    <t>25 à 29 ans</t>
  </si>
  <si>
    <t>30 à 34 ans</t>
  </si>
  <si>
    <t>35 à 39 ans</t>
  </si>
  <si>
    <t>40 à 44 ans</t>
  </si>
  <si>
    <t>45 à 49 ans</t>
  </si>
  <si>
    <t>50 à 54 ans</t>
  </si>
  <si>
    <t>55 à 59 ans</t>
  </si>
  <si>
    <t>60 à 64 ans</t>
  </si>
  <si>
    <t>65 ans et plus</t>
  </si>
  <si>
    <t>Ne sait pas ou non renseigné</t>
  </si>
  <si>
    <t xml:space="preserve">Renseigner par rapport au domicile ou à la domiciliation - avant incarcération pour les personnes placées sous main de justice ou sortant de prison  </t>
  </si>
  <si>
    <t>Nombre de résidents domiciliés dans le département</t>
  </si>
  <si>
    <t>Nombre de résidents domiciliés dans la région (hors département)</t>
  </si>
  <si>
    <t>Nombre de résidents domiciliés dans d'autres régions</t>
  </si>
  <si>
    <t>Sans domiciliation</t>
  </si>
  <si>
    <t>2- Origine géographique (Ne pas tenir compte des accompagnants)</t>
  </si>
  <si>
    <t>3-  Logement / Hébergement avant l'admission (Ne pas tenir compte des accompagnants)</t>
  </si>
  <si>
    <t xml:space="preserve">Nb total de résidents sous main de justice ou sortant de prison : </t>
  </si>
  <si>
    <t>Dont (situation à l'admission) :</t>
  </si>
  <si>
    <t>Aménagement de peine</t>
  </si>
  <si>
    <t>Suspension de peine pour raison médicale</t>
  </si>
  <si>
    <t>Sortie de prison (libération)</t>
  </si>
  <si>
    <t>Usage à risque ou nocif de substances psychoactives* - (hors alcool et hors tabac)</t>
  </si>
  <si>
    <t xml:space="preserve">Usage à risque ou nocif d' alcool </t>
  </si>
  <si>
    <t xml:space="preserve">Traitement de substitution aux opiacés </t>
  </si>
  <si>
    <t>Nombre de personnes hébergées dans l'année</t>
  </si>
  <si>
    <t xml:space="preserve">Sans hébergement </t>
  </si>
  <si>
    <t>1- Personnes sorties dans l'année</t>
  </si>
  <si>
    <t xml:space="preserve">Nombre de personnes sorties dans l'année </t>
  </si>
  <si>
    <t>Répartition des personnes sorties dans l'année (Indiquez une seule solution de sortie par personne)</t>
  </si>
  <si>
    <t>2- Orientations effectives après la sortie (Ne pas tenir compte des accompagnants)</t>
  </si>
  <si>
    <t>X. LES DUREES DE SEJOUR</t>
  </si>
  <si>
    <t xml:space="preserve">Nombre de résidents présents au 31/12 dans l'ACT depuis : 
 (période totale si allers-retours) </t>
  </si>
  <si>
    <t>Nombre de personnes sorties dans l'année qui résidaient dans l'ACT depuis:</t>
  </si>
  <si>
    <t>moins de 6 mois</t>
  </si>
  <si>
    <t>Commentaires sur l'ensemble du rapport :</t>
  </si>
  <si>
    <t>en ETP</t>
  </si>
  <si>
    <t>Parmi les candidatures reçues dans l'année, répartition selon la pathologie chronique ayant motivé la demande des candidats (voir dossier médical de demande d'admission) :</t>
  </si>
  <si>
    <t xml:space="preserve">Répartition de la file active de l'année : </t>
  </si>
  <si>
    <r>
      <rPr>
        <b/>
        <sz val="12"/>
        <color theme="1"/>
        <rFont val="Arial"/>
        <family val="2"/>
      </rPr>
      <t xml:space="preserve">Taux d'occupation  </t>
    </r>
    <r>
      <rPr>
        <sz val="12"/>
        <color theme="1"/>
        <rFont val="Arial"/>
        <family val="2"/>
      </rPr>
      <t xml:space="preserve">
</t>
    </r>
    <r>
      <rPr>
        <i/>
        <sz val="12"/>
        <color theme="1"/>
        <rFont val="Arial"/>
        <family val="2"/>
      </rPr>
      <t>= nb de journées d'occupation/ nb de journées autorisées 
En cas d'hospitalisation par exemple, lorsque la place est momentanément inoccupée mais gardée pour le résident concerné, celle-ci est considérée comme occupée. 
En cas de travaux par exemple ou toute autre suspension temporaire de la possibilité d'accueillir, si la place d'ACT n'est pas "occupable" dans les faits, elle est tout de même autorisée et doit entrer dans le décompte du dénominateur "nombre de journées autorisées"</t>
    </r>
  </si>
  <si>
    <r>
      <t xml:space="preserve">Pathologie chronique principale ayant justifiée l'admission :
</t>
    </r>
    <r>
      <rPr>
        <i/>
        <sz val="12"/>
        <color theme="1"/>
        <rFont val="Arial"/>
        <family val="2"/>
      </rPr>
      <t>(indiquez une pathologie par personne)</t>
    </r>
  </si>
  <si>
    <t>Commentaire</t>
  </si>
  <si>
    <t>Nombre de recrutements dans l'année (ETP)</t>
  </si>
  <si>
    <t>Nombre de recrutements dans l'année (Nb)</t>
  </si>
  <si>
    <t>Existence d'un service de suivi après la sortie :</t>
  </si>
  <si>
    <t xml:space="preserve">Durable </t>
  </si>
  <si>
    <t>Hébergement provisoire ou précaire (chez des proches, en hôtel, hébergement d'urgence, en prison..)</t>
  </si>
  <si>
    <t>Auvergne-Rhône-Alpes</t>
  </si>
  <si>
    <t>Ain</t>
  </si>
  <si>
    <t>Allier</t>
  </si>
  <si>
    <t>Ardèche</t>
  </si>
  <si>
    <t>Cantal</t>
  </si>
  <si>
    <t>Drôme</t>
  </si>
  <si>
    <t>Isère</t>
  </si>
  <si>
    <t>Loire</t>
  </si>
  <si>
    <t>Haute-Loire</t>
  </si>
  <si>
    <t>Puy-de-Dôme</t>
  </si>
  <si>
    <t>Rhône</t>
  </si>
  <si>
    <t>Côte-d'Or</t>
  </si>
  <si>
    <t>Doubs</t>
  </si>
  <si>
    <t>Jura</t>
  </si>
  <si>
    <t>Nièvre</t>
  </si>
  <si>
    <t>Haute-Saône</t>
  </si>
  <si>
    <t>Saône-et-Loire</t>
  </si>
  <si>
    <t>Bourgogne-Franche-Comté</t>
  </si>
  <si>
    <t>Haute-Savoie</t>
  </si>
  <si>
    <t>Savoie</t>
  </si>
  <si>
    <t>Yonne</t>
  </si>
  <si>
    <t>Territoire de Belfort</t>
  </si>
  <si>
    <t>Côtes-d'Armor</t>
  </si>
  <si>
    <t>Finistère</t>
  </si>
  <si>
    <t>Ille-et-Vilaine</t>
  </si>
  <si>
    <t>Morbihan</t>
  </si>
  <si>
    <t>Bretagne</t>
  </si>
  <si>
    <t>Centre-Val de Loire</t>
  </si>
  <si>
    <t>Cher</t>
  </si>
  <si>
    <t>Eure-et-Loir</t>
  </si>
  <si>
    <t>Indre</t>
  </si>
  <si>
    <t>Indre-et-Loire</t>
  </si>
  <si>
    <t>Loir-et-Cher</t>
  </si>
  <si>
    <t>Loiret</t>
  </si>
  <si>
    <t>Corse-du-Sud</t>
  </si>
  <si>
    <t>Haute-Corse</t>
  </si>
  <si>
    <t>Corse</t>
  </si>
  <si>
    <t>Grand Est</t>
  </si>
  <si>
    <t>Ardennes</t>
  </si>
  <si>
    <t>Aube</t>
  </si>
  <si>
    <t>Marne</t>
  </si>
  <si>
    <t>Haute-Marne</t>
  </si>
  <si>
    <t>Meurthe-et-Moselle</t>
  </si>
  <si>
    <t>Meuse</t>
  </si>
  <si>
    <t>Moselle</t>
  </si>
  <si>
    <t>Bas-Rhin</t>
  </si>
  <si>
    <t>Haut-Rhin</t>
  </si>
  <si>
    <t>Vosges</t>
  </si>
  <si>
    <t>Aisne</t>
  </si>
  <si>
    <t>Nord</t>
  </si>
  <si>
    <t>Oise</t>
  </si>
  <si>
    <t>Pas-de-Calais</t>
  </si>
  <si>
    <t>Somme</t>
  </si>
  <si>
    <t>Hauts-de-France</t>
  </si>
  <si>
    <t>Île-de-France</t>
  </si>
  <si>
    <t>Paris</t>
  </si>
  <si>
    <t>Seine-et-Marne</t>
  </si>
  <si>
    <t>Yvelines</t>
  </si>
  <si>
    <t>Essonne</t>
  </si>
  <si>
    <t>Hauts-de-Seine</t>
  </si>
  <si>
    <t>Seine-Saint-Denis</t>
  </si>
  <si>
    <t>Val-de-Marne</t>
  </si>
  <si>
    <t>Val-d'Oise</t>
  </si>
  <si>
    <t>Calvados</t>
  </si>
  <si>
    <t>Eure</t>
  </si>
  <si>
    <t>Manche</t>
  </si>
  <si>
    <t>Orne</t>
  </si>
  <si>
    <t>Seine-Maritime</t>
  </si>
  <si>
    <t>Normandie</t>
  </si>
  <si>
    <t>Nouvelle-Aquitaine</t>
  </si>
  <si>
    <t>Charente</t>
  </si>
  <si>
    <t>Charente-Maritime</t>
  </si>
  <si>
    <t>Corrèze</t>
  </si>
  <si>
    <t>Creuse</t>
  </si>
  <si>
    <t>Dordogne</t>
  </si>
  <si>
    <t>Gironde</t>
  </si>
  <si>
    <t>Landes</t>
  </si>
  <si>
    <t>Lot-et-Garonne</t>
  </si>
  <si>
    <t>Pyrénées-Atlantiques</t>
  </si>
  <si>
    <t>Deux-Sèvres</t>
  </si>
  <si>
    <t>Vienne</t>
  </si>
  <si>
    <t>Haute-Vienne</t>
  </si>
  <si>
    <t>Ariège</t>
  </si>
  <si>
    <t>Aude</t>
  </si>
  <si>
    <t>Aveyron</t>
  </si>
  <si>
    <t>Gard</t>
  </si>
  <si>
    <t>Haute-Garonne</t>
  </si>
  <si>
    <t>Gers</t>
  </si>
  <si>
    <t>Hérault</t>
  </si>
  <si>
    <t>Lot</t>
  </si>
  <si>
    <t>Lozère</t>
  </si>
  <si>
    <t>Hautes-Pyrénées</t>
  </si>
  <si>
    <t>Pyrénées-Orientales</t>
  </si>
  <si>
    <t>Tarn</t>
  </si>
  <si>
    <t>Tarn-et-Garonne</t>
  </si>
  <si>
    <t>Occitanie</t>
  </si>
  <si>
    <t>Pays de la Loire</t>
  </si>
  <si>
    <t>Loire-Atlantique</t>
  </si>
  <si>
    <t>Maine-et-Loire</t>
  </si>
  <si>
    <t>Mayenne</t>
  </si>
  <si>
    <t>Sarthe</t>
  </si>
  <si>
    <t>Vendée</t>
  </si>
  <si>
    <t>Provence-Alpes-Côte d'Azur</t>
  </si>
  <si>
    <t>Alpes-de-Haute-Provence</t>
  </si>
  <si>
    <t>Hautes-Alpes</t>
  </si>
  <si>
    <t>Alpes-Maritimes</t>
  </si>
  <si>
    <t>Bouches-du-Rhône</t>
  </si>
  <si>
    <t>Var</t>
  </si>
  <si>
    <t>Vaucluse</t>
  </si>
  <si>
    <t>Guadeloupe</t>
  </si>
  <si>
    <t>Martinique</t>
  </si>
  <si>
    <t>Guyane</t>
  </si>
  <si>
    <t>La Réunion</t>
  </si>
  <si>
    <t>Mayotte</t>
  </si>
  <si>
    <t>Outre-mer</t>
  </si>
  <si>
    <t>Effectifs réels dans la structure (en nombre de personnes)</t>
  </si>
  <si>
    <t>Précisez</t>
  </si>
  <si>
    <t>LHSS, LAM, ACT, ACT "un chez soi d'abord" ....</t>
  </si>
  <si>
    <t xml:space="preserve">  CSAPA, CAARUD</t>
  </si>
  <si>
    <t xml:space="preserve">secteur personnes âgées (EHPAD, maison de retraite …) </t>
  </si>
  <si>
    <t>secteur personnes handicapées (MAS, FAM, SAVS, SAMSAH, SSIAD, IME ….)</t>
  </si>
  <si>
    <t xml:space="preserve">Etablissement ou service médico-social du secteur "Personnes confrontées à des difficultés spécifiques" :  </t>
  </si>
  <si>
    <t>Etablissement ou service médico-social :</t>
  </si>
  <si>
    <t>Etablissement ou service social  (acceuil de jour, CHRS, CPH, CADA, maison relais,résidence sociale, …)</t>
  </si>
  <si>
    <t>Etablissement sanitaire (dont : HAD ...)</t>
  </si>
  <si>
    <t>Service de prévention et d'acceuil  (point écoute jeunes, maraude, maison des parents, ...</t>
  </si>
  <si>
    <t>SIAO, 115</t>
  </si>
  <si>
    <t>Service d'accompagnement social au logement , à l'insertion professionnelle</t>
  </si>
  <si>
    <t xml:space="preserve">Autre structure et ou dispositif : </t>
  </si>
  <si>
    <t>Oui / Non</t>
  </si>
  <si>
    <t xml:space="preserve">6- Evaluation </t>
  </si>
  <si>
    <t>7- Projet d'établissement</t>
  </si>
  <si>
    <t xml:space="preserve">Existe-t-il des critères d'admission formalisés dans le projet d'établissement ? </t>
  </si>
  <si>
    <t xml:space="preserve">8- Partenariats / Conventions </t>
  </si>
  <si>
    <t>Dont partenariats formalisés (préciser le nombre)</t>
  </si>
  <si>
    <t xml:space="preserve">Préciser l'objet de la convention </t>
  </si>
  <si>
    <t xml:space="preserve">TOTAL (Hors non renseigné) </t>
  </si>
  <si>
    <t>Total :</t>
  </si>
  <si>
    <t xml:space="preserve">Montant total de la participation des résidents </t>
  </si>
  <si>
    <t xml:space="preserve">Médecin psychiatre </t>
  </si>
  <si>
    <t>Educateur spécialisé/ Educateur de jeunes enfants/Moniteur éducateur / Autre personnel éducatif ou socio-éducatif</t>
  </si>
  <si>
    <t xml:space="preserve">Animateur / Moniteur/ Professeur d'activité sportive adaptée </t>
  </si>
  <si>
    <t>Technicien(ne) de l'intervention sociale et familiale</t>
  </si>
  <si>
    <t xml:space="preserve">Chargé de mission logement </t>
  </si>
  <si>
    <t>Maitresse de maison, aide à domicile, auxiliaire de vie, …</t>
  </si>
  <si>
    <t xml:space="preserve">Directeur / Chef de service </t>
  </si>
  <si>
    <t>Assistant de direction, secrétariat et personnel administratif</t>
  </si>
  <si>
    <t>Personnel médical</t>
  </si>
  <si>
    <t>Personnel paramédical</t>
  </si>
  <si>
    <t>Personnel relevant du social</t>
  </si>
  <si>
    <t>Personnel de service à la personne</t>
  </si>
  <si>
    <t>Personnel logistique (entretien…)</t>
  </si>
  <si>
    <t xml:space="preserve">Nombre de personnes ayant résidé dans la structure dans l'année (File active) </t>
  </si>
  <si>
    <r>
      <rPr>
        <b/>
        <sz val="12"/>
        <color theme="1"/>
        <rFont val="Arial"/>
        <family val="2"/>
      </rPr>
      <t xml:space="preserve">dont </t>
    </r>
    <r>
      <rPr>
        <sz val="12"/>
        <color theme="1"/>
        <rFont val="Arial"/>
        <family val="2"/>
      </rPr>
      <t>nouveaux accompagants dans l'année</t>
    </r>
  </si>
  <si>
    <t>dont accompagnant adulte uniquement</t>
  </si>
  <si>
    <t>dont adulte avec mineurs</t>
  </si>
  <si>
    <t>dont mineurs</t>
  </si>
  <si>
    <t>Carte de résident (10 ans)</t>
  </si>
  <si>
    <t>Assurance complémentaire facultative (mutuelle)</t>
  </si>
  <si>
    <t xml:space="preserve">Sans </t>
  </si>
  <si>
    <t>Sans revenu</t>
  </si>
  <si>
    <t xml:space="preserve">En emploi temps partiel </t>
  </si>
  <si>
    <t xml:space="preserve">En emploi temps plein </t>
  </si>
  <si>
    <t xml:space="preserve">En formation </t>
  </si>
  <si>
    <t>Demandeur d'emploi</t>
  </si>
  <si>
    <t>Retraite ou pré-retraite</t>
  </si>
  <si>
    <t>Inaptitude au travail reconnue par la MDPH</t>
  </si>
  <si>
    <t>Sans activité professionnelle</t>
  </si>
  <si>
    <t>Sans autorisation administrative de travailler</t>
  </si>
  <si>
    <t xml:space="preserve">Parmi les personnes accompagnées après leur sortie sur l'année de référence : </t>
  </si>
  <si>
    <t>Appareillage médicalisé (oxygène à domicile, lits médicalisés, …)</t>
  </si>
  <si>
    <t xml:space="preserve">Aide médico psychochologique  </t>
  </si>
  <si>
    <t>Kinésithérapeute</t>
  </si>
  <si>
    <t>Diététicien</t>
  </si>
  <si>
    <t>Conseiller emploi / insertion/accès à la formation/alphabétisation</t>
  </si>
  <si>
    <t>Juriste</t>
  </si>
  <si>
    <t>Médical</t>
  </si>
  <si>
    <t>Paramédical</t>
  </si>
  <si>
    <t>Social</t>
  </si>
  <si>
    <t>Autres thérapeutes (précisez)</t>
  </si>
  <si>
    <t>Maladie neurologique dégénérative (ex : sclérose en plaques, sclérose latérale amyotrophique, Parkinson..)</t>
  </si>
  <si>
    <t>Pathologie pulmonaire chronique</t>
  </si>
  <si>
    <t xml:space="preserve">Maladies digestives, du tube digestif, gastro-instestinales </t>
  </si>
  <si>
    <t>Maladies hématologiques</t>
  </si>
  <si>
    <t>Total (Hors Non renseigné)</t>
  </si>
  <si>
    <t>Services sociaux hospitaliers (et autres : ELSA, service de médecine…)</t>
  </si>
  <si>
    <t>Association d'aide aux malades</t>
  </si>
  <si>
    <t>Association ou structure interne</t>
  </si>
  <si>
    <t>CADA</t>
  </si>
  <si>
    <t>Capacité d'accueil atteinte</t>
  </si>
  <si>
    <t>Nombre de refus d'admission en raison d'une absence de place disponible</t>
  </si>
  <si>
    <t>Nombre de refus car la personne nécessite une prise en charge hospitalière</t>
  </si>
  <si>
    <t>Nombre de refus en raison des conduites addictives</t>
  </si>
  <si>
    <t>Nombre de refus en raison des comorbidités psychiatriques</t>
  </si>
  <si>
    <t>Nombre de refus car le dossier est hors critère en fonction du projet d'établissement</t>
  </si>
  <si>
    <t>Nombre de refus car la personne est sans ressource ou en situation irrégulière</t>
  </si>
  <si>
    <t>TOTAL (Hors non renseigné)</t>
  </si>
  <si>
    <t xml:space="preserve">(est considéré comme durable un logement où la personne pouvait raisonnablement escompter vivre, pendant au moins les 6 prochains mois, soit dans ce logement, soit dans un logement équivalent lorsqu'un déménagement ou un changement d'institution était prévu) </t>
  </si>
  <si>
    <t xml:space="preserve">Les personnes sortant de prison doivent être renseignées à logement provisoire ou précaire </t>
  </si>
  <si>
    <t>7- Pratiques addictives relevant de problématiques pathologiques  (les réponses peuvent être cumulatives) (Ne pas tenir compte des accompagnants)</t>
  </si>
  <si>
    <t>Célibataire</t>
  </si>
  <si>
    <t>Union  libre</t>
  </si>
  <si>
    <t>Marié( e)</t>
  </si>
  <si>
    <t>Pacsé(e )</t>
  </si>
  <si>
    <t>Divorcé(e )</t>
  </si>
  <si>
    <t>Veuf/veuve</t>
  </si>
  <si>
    <t>Troubles psychiatriques associés à la pathologie principale et impactant la prise en charge globale</t>
  </si>
  <si>
    <t>Addiction (avec ou sans traitement de substitution)</t>
  </si>
  <si>
    <t>Obésité</t>
  </si>
  <si>
    <t>Lupus</t>
  </si>
  <si>
    <t>Drépanocytose</t>
  </si>
  <si>
    <t xml:space="preserve">Comorbidités associées : </t>
  </si>
  <si>
    <t>Plusieurs comorbidités peuvent être comptabilisées par personne</t>
  </si>
  <si>
    <t>Ne sait paz non renseigné</t>
  </si>
  <si>
    <t>Ne sait pas non renseigné</t>
  </si>
  <si>
    <t>8- Handicaps (Ne pas tenir compte des accompagnants)</t>
  </si>
  <si>
    <t>Nombre de personne reçues dans l'année avec un handicap reconnu par la MDPH</t>
  </si>
  <si>
    <t xml:space="preserve">Logement autonome avec bail direct </t>
  </si>
  <si>
    <t>Logement autonome avec bail glissant ou logement accompagné  (ex: résidences sociales/pension de famille, intermédiation locative...)</t>
  </si>
  <si>
    <t>Hébergement provisoire ou précaire (chez des proches, en hôtel, hébergement d'urgence)</t>
  </si>
  <si>
    <t>Dispositif social d'hébergement (CHRS)</t>
  </si>
  <si>
    <t>Autre ACT</t>
  </si>
  <si>
    <t>Structure médico-sociale spécialisée en addictologie</t>
  </si>
  <si>
    <t>Structure médico-sociale pour personnes handicapées</t>
  </si>
  <si>
    <t>Structure médico-sociale pour personnes âgées</t>
  </si>
  <si>
    <t>Hôpital psychiatrique</t>
  </si>
  <si>
    <t>Etablissement de santé (hôpital, SSR, USLD)</t>
  </si>
  <si>
    <t>Etablissement pénitentiaire</t>
  </si>
  <si>
    <t>Décès</t>
  </si>
  <si>
    <t xml:space="preserve">Rupture à l'initiative du résident </t>
  </si>
  <si>
    <t>de 12 à 18 mois</t>
  </si>
  <si>
    <t>de 18  à 24 mois</t>
  </si>
  <si>
    <t>plus de 24 mois</t>
  </si>
  <si>
    <t>Observations / remarques / difficultes rencontrées pour le recueil de donnees:</t>
  </si>
  <si>
    <t>o Les cases sur fond coloré sont à remplir ;
o Pour sauter une ligne dans l'espace commentaire faire ALT + ENTREE;
o Vérifier de la cohérence des totaux notamment pour les files actives ;
o S’assurer que le nombre d’hommes ou de femmes n’est pas supérieur à celui de la file active ;
o Si il n'y a pas assez de place, ou si il y à plus de catégories "autres" les mettre en commentaire de la partie concernée.</t>
  </si>
  <si>
    <t xml:space="preserve">Total (Hors non renseigné) </t>
  </si>
  <si>
    <t>Nom de l'organisme gestionnaire (Org. Gest.)</t>
  </si>
  <si>
    <t>N° FINESS de l'entité juridique de rattachement : (Org. Gest.)</t>
  </si>
  <si>
    <t>Structuration de l'établissement  (Org. Gest.)</t>
  </si>
  <si>
    <t>Adresse : (Org. Gest.)</t>
  </si>
  <si>
    <t>Code postal : (Org. Gest.)</t>
  </si>
  <si>
    <t>Commune : (Org. Gest.)</t>
  </si>
  <si>
    <t>Téléphone : (Org. Gest.)</t>
  </si>
  <si>
    <t>Adresse électronique : (Org. Gest.)</t>
  </si>
  <si>
    <t>Site Internet : (Org. Gest.)</t>
  </si>
  <si>
    <t>Nom de l'ACT (Structure)</t>
  </si>
  <si>
    <t>Personne à contacter  (Structure)</t>
  </si>
  <si>
    <t>N° FINESS de l'ACT : (Structure)</t>
  </si>
  <si>
    <t>Code NAF : (Structure)</t>
  </si>
  <si>
    <t>Code SIREN : (Structure)</t>
  </si>
  <si>
    <t>Adresse : (Structure)</t>
  </si>
  <si>
    <t>Code postal : (Structure)</t>
  </si>
  <si>
    <t>Commune : (Structure)</t>
  </si>
  <si>
    <t>Téléphone : (Structure)</t>
  </si>
  <si>
    <t>Adresse électronique : (Structure)</t>
  </si>
  <si>
    <t>Site Internet : (Structure)</t>
  </si>
  <si>
    <t>I.1.</t>
  </si>
  <si>
    <t>I.2.</t>
  </si>
  <si>
    <t>I.3.</t>
  </si>
  <si>
    <t>LHSS, LAM, ACT, ACT "un chez soi d'abord" .... (Précisions)</t>
  </si>
  <si>
    <t xml:space="preserve">  CSAPA, CAARUD (Précisions)</t>
  </si>
  <si>
    <t>secteur personnes âgées (EHPAD, maison de retraite …)  (Précisions)</t>
  </si>
  <si>
    <t>secteur personnes handicapées (MAS, FAM, SAVS, SAMSAH, SSIAD, IME ….) (Précisions)</t>
  </si>
  <si>
    <t>Etablissement ou service social  (acceuil de jour, CHRS, CPH, CADA, maison relais,résidence sociale, …) (Précisions)</t>
  </si>
  <si>
    <t>Etablissement sanitaire (dont : HAD ...) (Précisions)</t>
  </si>
  <si>
    <t>Service de prévention et d'acceuil  (point écoute jeunes, maraude, maison des parents, ... (Précisions)</t>
  </si>
  <si>
    <t>SIAO, 115 (Précisions)</t>
  </si>
  <si>
    <t>Service d'accompagnement social au logement , à l'insertion professionnelle (Précisions)</t>
  </si>
  <si>
    <t>I.4.</t>
  </si>
  <si>
    <t>Autre structure et ou dispositif :  /1</t>
  </si>
  <si>
    <t>Autre structure et ou dispositif :  /1 (Précisions)</t>
  </si>
  <si>
    <t>Autre structure et ou dispositif :  /2</t>
  </si>
  <si>
    <t>Autre structure et ou dispositif :  /2 (Précisions)</t>
  </si>
  <si>
    <t>Autre structure et ou dispositif :  /3</t>
  </si>
  <si>
    <t>Autre structure et ou dispositif :  /3 (Précisions)</t>
  </si>
  <si>
    <t>I.5.</t>
  </si>
  <si>
    <t>I.6.</t>
  </si>
  <si>
    <t>I.7.</t>
  </si>
  <si>
    <t>Existe-t-il des critères d'admission formalisés dans le projet d'établissement ? (Précisions)</t>
  </si>
  <si>
    <t>Autre 1</t>
  </si>
  <si>
    <t>Autre 2</t>
  </si>
  <si>
    <t>Autre 3</t>
  </si>
  <si>
    <t>I.8.</t>
  </si>
  <si>
    <t>Nombre de conventions signées avec des structures du secteur médico-social addictologie (CSAPA, CAARUD,..) [Dont part. form.]</t>
  </si>
  <si>
    <t>Nombre de conventions signées avec des structures du secteur médico-social addictologie (CSAPA, CAARUD,..) [Etabl.]</t>
  </si>
  <si>
    <t>Nombre de conventions signées avec des structures du secteur médico-social addictologie (CSAPA, CAARUD,..) [conv.]</t>
  </si>
  <si>
    <t>Nombre de conventions signées avec d'autres structures médico-sociales "personnes confrontées à des difficultés spécifiques (ACT,  LHSS, LAM ...) [Dont part. form.]</t>
  </si>
  <si>
    <t>Nombre de conventions signées avec d'autres structures médico-sociales "personnes confrontées à des difficultés spécifiques (ACT,  LHSS, LAM ...) [Etabl.]</t>
  </si>
  <si>
    <t>Nombre de conventions signées avec d'autres structures médico-sociales "personnes confrontées à des difficultés spécifiques (ACT,  LHSS, LAM ...) [conv.]</t>
  </si>
  <si>
    <t>Nombre de conventions signées avec des structures médico-sociales du secteur Personnes âgées-personnes handicapées (MAS, FAM, SAVS, SAMSAH, SSIAD, EHPAD…) [Dont part. form.]</t>
  </si>
  <si>
    <t>Nombre de conventions signées avec des structures médico-sociales du secteur Personnes âgées-personnes handicapées (MAS, FAM, SAVS, SAMSAH, SSIAD, EHPAD…) [Etabl.]</t>
  </si>
  <si>
    <t>Nombre de conventions signées avec des structures médico-sociales du secteur Personnes âgées-personnes handicapées (MAS, FAM, SAVS, SAMSAH, SSIAD, EHPAD…) [conv.]</t>
  </si>
  <si>
    <t>Nombre de conventions signées avec des structures sanitaires (hôpitaux, SSR, établissement psychiatrique, CDAG, UCSA, etc.) [Dont part. form.]</t>
  </si>
  <si>
    <t>Nombre de conventions signées avec des structures sanitaires (hôpitaux, SSR, établissement psychiatrique, CDAG, UCSA, etc.) [Etabl.]</t>
  </si>
  <si>
    <t>Nombre de conventions signées avec des structures sanitaires (hôpitaux, SSR, établissement psychiatrique, CDAG, UCSA, etc.) [conv.]</t>
  </si>
  <si>
    <t>Nombre de conventions signées avec des établissements ou services sociaux (CHRS, maisons relais, etc.) [Dont part. form.]</t>
  </si>
  <si>
    <t>Nombre de conventions signées avec des établissements ou services sociaux (CHRS, maisons relais, etc.) [Etabl.]</t>
  </si>
  <si>
    <t>Nombre de conventions signées avec des établissements ou services sociaux (CHRS, maisons relais, etc.) [conv.]</t>
  </si>
  <si>
    <t>Nombre de conventions signées avec l'administration pénitentiaire (Service pénitentiaire d'insertion et de probation-SPIP)  [Dont part. form.]</t>
  </si>
  <si>
    <t>Nombre de conventions signées avec l'administration pénitentiaire (Service pénitentiaire d'insertion et de probation-SPIP)  [Etabl.]</t>
  </si>
  <si>
    <t>Nombre de conventions signées avec l'administration pénitentiaire (Service pénitentiaire d'insertion et de probation-SPIP)  [conv.]</t>
  </si>
  <si>
    <t>Nombre de conventions signées avec des associations caritatives (Banque alimentaire, restaurant du cœur, secours populaire …) [Dont part. form.]</t>
  </si>
  <si>
    <t>Nombre de conventions signées avec des associations caritatives (Banque alimentaire, restaurant du cœur, secours populaire …) [Etabl.]</t>
  </si>
  <si>
    <t>Nombre de conventions signées avec des associations caritatives (Banque alimentaire, restaurant du cœur, secours populaire …) [conv.]</t>
  </si>
  <si>
    <t>Nombre de conventions signées avec des bailleurs  (bailleurs sociaux, HLM …) [Dont part. form.]</t>
  </si>
  <si>
    <t>Nombre de conventions signées avec des bailleurs  (bailleurs sociaux, HLM …) [Etabl.]</t>
  </si>
  <si>
    <t>Nombre de conventions signées avec des bailleurs  (bailleurs sociaux, HLM …) [conv.]</t>
  </si>
  <si>
    <t>Autre 1 [Dont part. form.]</t>
  </si>
  <si>
    <t>Autre 1 [Etabl.]</t>
  </si>
  <si>
    <t>Autre 1 [conv.]</t>
  </si>
  <si>
    <t>Autre 2 [Dont part. form.]</t>
  </si>
  <si>
    <t>Autre 2 [Etabl.]</t>
  </si>
  <si>
    <t>Autre 2 [conv.]</t>
  </si>
  <si>
    <t>Autre 3 [Dont part. form.]</t>
  </si>
  <si>
    <t>Autre 3 [Etabl.]</t>
  </si>
  <si>
    <t>Autre 3 [conv.]</t>
  </si>
  <si>
    <t>I.</t>
  </si>
  <si>
    <t>II.</t>
  </si>
  <si>
    <t>Médecin (Struct.)</t>
  </si>
  <si>
    <t>Médecin (Mis à dispo)</t>
  </si>
  <si>
    <t>Médecin psychiatre  (Struct.)</t>
  </si>
  <si>
    <t>Médecin psychiatre  (Mis à dispo)</t>
  </si>
  <si>
    <t>Infirmier (Struct.)</t>
  </si>
  <si>
    <t>Infirmier (Mis à dispo)</t>
  </si>
  <si>
    <t>Psychologue (Struct.)</t>
  </si>
  <si>
    <t>Psychologue (Mis à dispo)</t>
  </si>
  <si>
    <t>Autres personnel paramédical (kinésithérapeute, art thérapeute, diététicien, …) (Struct.)</t>
  </si>
  <si>
    <t>Autres personnel paramédical (kinésithérapeute, art thérapeute, diététicien, …) (Mis à dispo)</t>
  </si>
  <si>
    <t>Aide soignant, aide médico-psychologique, Auxilliaire de soin, (Struct.)</t>
  </si>
  <si>
    <t>Aide soignant, aide médico-psychologique, Auxilliaire de soin, (Mis à dispo)</t>
  </si>
  <si>
    <t>Educateur spécialisé/ Educateur de jeunes enfants/Moniteur éducateur / Autre personnel éducatif ou socio-éducatif (Struct.)</t>
  </si>
  <si>
    <t>Educateur spécialisé/ Educateur de jeunes enfants/Moniteur éducateur / Autre personnel éducatif ou socio-éducatif (Mis à dispo)</t>
  </si>
  <si>
    <t>Animateur / Moniteur/ Professeur d'activité sportive adaptée  (Struct.)</t>
  </si>
  <si>
    <t>Animateur / Moniteur/ Professeur d'activité sportive adaptée  (Mis à dispo)</t>
  </si>
  <si>
    <t>Assistant social (Struct.)</t>
  </si>
  <si>
    <t>Assistant social (Mis à dispo)</t>
  </si>
  <si>
    <t>Technicien(ne) de l'intervention sociale et familiale (Struct.)</t>
  </si>
  <si>
    <t>Technicien(ne) de l'intervention sociale et familiale (Mis à dispo)</t>
  </si>
  <si>
    <t>Conseiller emploi / insertion  (Struct.)</t>
  </si>
  <si>
    <t>Conseiller emploi / insertion  (Mis à dispo)</t>
  </si>
  <si>
    <t>Conseiller en économie sociale et familiale (Struct.)</t>
  </si>
  <si>
    <t>Conseiller en économie sociale et familiale (Mis à dispo)</t>
  </si>
  <si>
    <t>Chargé de mission logement  (Struct.)</t>
  </si>
  <si>
    <t>Chargé de mission logement  (Mis à dispo)</t>
  </si>
  <si>
    <t>Maitresse de maison, aide à domicile, auxiliaire de vie, … (Struct.)</t>
  </si>
  <si>
    <t>Maitresse de maison, aide à domicile, auxiliaire de vie, … (Mis à dispo)</t>
  </si>
  <si>
    <t>Directeur / Chef de service  (Struct.)</t>
  </si>
  <si>
    <t>Directeur / Chef de service  (Mis à dispo)</t>
  </si>
  <si>
    <t>Assistant de direction, secrétariat et personnel administratif (Struct.)</t>
  </si>
  <si>
    <t>Assistant de direction, secrétariat et personnel administratif (Mis à dispo)</t>
  </si>
  <si>
    <t>Autre 1 (Struct.)</t>
  </si>
  <si>
    <t>Autre 1 (Mis à dispo)</t>
  </si>
  <si>
    <t>Autre 2 (Struct.)</t>
  </si>
  <si>
    <t>Autre 2 (Mis à dispo)</t>
  </si>
  <si>
    <t>Autre 3 (Struct.)</t>
  </si>
  <si>
    <t>Autre 3 (Mis à dispo)</t>
  </si>
  <si>
    <t>Personnel logistique (entretien…) (Mis à dispo)</t>
  </si>
  <si>
    <t>Personnel logistique (entretien…) (Struct.)</t>
  </si>
  <si>
    <t>Stagiaires (Struct.)</t>
  </si>
  <si>
    <t>Stagiaires (Mis à dispo)</t>
  </si>
  <si>
    <t>Service civique (Struct.)</t>
  </si>
  <si>
    <t>Service civique (Mis à dispo)</t>
  </si>
  <si>
    <t>Ne sait pas / non renseigné (Struct.)</t>
  </si>
  <si>
    <t>Ne sait pas / non renseigné (Mis à dispo)</t>
  </si>
  <si>
    <t>Nombre de départs dans l'année (en effectifs physiques) (ETP)</t>
  </si>
  <si>
    <t>Nombre de départs dans l'année (en effectifs physiques) (Nb)</t>
  </si>
  <si>
    <t>III.</t>
  </si>
  <si>
    <t>Médecin psychiatre  (total)</t>
  </si>
  <si>
    <t>Médecin (total)</t>
  </si>
  <si>
    <t>Infirmier (Total)</t>
  </si>
  <si>
    <t>Psychologue (Total)</t>
  </si>
  <si>
    <t>Autres personnel paramédical (kinésithérapeute, art thérapeute, diététicien, …) (Total)</t>
  </si>
  <si>
    <t>Aide soignant, aide médico-psychologique, Auxilliaire de soin, (Total)</t>
  </si>
  <si>
    <t>Educateur spécialisé/ Educateur de jeunes enfants/Moniteur éducateur / Autre personnel éducatif ou socio-éducatif (Total)</t>
  </si>
  <si>
    <t>Animateur / Moniteur/ Professeur d'activité sportive adaptée  (Total)</t>
  </si>
  <si>
    <t>Assistant social (Total)</t>
  </si>
  <si>
    <t>Technicien(ne) de l'intervention sociale et familiale (Total)</t>
  </si>
  <si>
    <t>Conseiller emploi / insertion  (Total)</t>
  </si>
  <si>
    <t>Conseiller en économie sociale et familiale (Total)</t>
  </si>
  <si>
    <t>Chargé de mission logement  (Total)</t>
  </si>
  <si>
    <t>Maitresse de maison, aide à domicile, auxiliaire de vie, … (Total)</t>
  </si>
  <si>
    <t>Directeur / Chef de service  (Total)</t>
  </si>
  <si>
    <t>Assistant de direction, secrétariat et personnel administratif (Total)</t>
  </si>
  <si>
    <t>Personnel logistique (entretien…) (Total)</t>
  </si>
  <si>
    <t>Autre 1 (Total)</t>
  </si>
  <si>
    <t>Autre 2 (Total)</t>
  </si>
  <si>
    <t>Autre 3 (Total)</t>
  </si>
  <si>
    <t>Total (Struct.)</t>
  </si>
  <si>
    <t>Total (Mis à dispo)</t>
  </si>
  <si>
    <t>Total (Total)</t>
  </si>
  <si>
    <t>Stagiaires (Total)</t>
  </si>
  <si>
    <t>Service civique (Total)</t>
  </si>
  <si>
    <t>Ne sait pas / non renseigné (Total)</t>
  </si>
  <si>
    <t>Nb résidant FA (femmes)</t>
  </si>
  <si>
    <t>Nb résidant FA (hommes )</t>
  </si>
  <si>
    <t>Nb résidant FA (transgenres)</t>
  </si>
  <si>
    <t>Nb résidant FA (mineurs)</t>
  </si>
  <si>
    <t>Nb résidant FA (total)</t>
  </si>
  <si>
    <t>Nouveau résidents (femmes)</t>
  </si>
  <si>
    <t>Nouveau résidents (hommes )</t>
  </si>
  <si>
    <t>Nouveau résidents (transgenres)</t>
  </si>
  <si>
    <t>Nouveau résidents (mineurs)</t>
  </si>
  <si>
    <t>Nouveau résidents (total)</t>
  </si>
  <si>
    <t>Nb sortant (femmes)</t>
  </si>
  <si>
    <t>Nb sortant (hommes )</t>
  </si>
  <si>
    <t>Nb sortant (transgenres)</t>
  </si>
  <si>
    <t>Nb sortant (mineurs)</t>
  </si>
  <si>
    <t>Nb sortant (total)</t>
  </si>
  <si>
    <t>Nb accompagnants adultes</t>
  </si>
  <si>
    <t>Nb accompagnants mineurs</t>
  </si>
  <si>
    <t>Nb accompagnants total</t>
  </si>
  <si>
    <t>Nb accompagnants dont nouveauxadultes</t>
  </si>
  <si>
    <t>Nb accompagnants dont nouveauxmineurs</t>
  </si>
  <si>
    <t>Nb accompagnants dont nouveauxtotal</t>
  </si>
  <si>
    <t>IV.</t>
  </si>
  <si>
    <t>V.1.</t>
  </si>
  <si>
    <t>V.2.</t>
  </si>
  <si>
    <t>CNI (hébergées)</t>
  </si>
  <si>
    <t>CNI (sorties)</t>
  </si>
  <si>
    <t>Carte de résident (10 ans) (hébergées)</t>
  </si>
  <si>
    <t>Carte de résident (10 ans) (sorties)</t>
  </si>
  <si>
    <t>Personnes bénéficiant d'une carte de séjour temporaire "vie privée et familiale" au titre de l'état de santé (hébergées)</t>
  </si>
  <si>
    <t>Personnes bénéficiant d'une carte de séjour temporaire "vie privée et familiale" au titre de l'état de santé (sorties)</t>
  </si>
  <si>
    <t>Personnes bénéficiant d'une carte de séjour temporaire "vie privée et familiale" à d'autres titres   (hébergées)</t>
  </si>
  <si>
    <t>Personnes bénéficiant d'une carte de séjour temporaire "vie privée et familiale" à d'autres titres   (sorties)</t>
  </si>
  <si>
    <t>Personnes bénéficiant d'une autorisation provisoire de séjour (APS) (hébergées)</t>
  </si>
  <si>
    <t>Personnes bénéficiant d'une autorisation provisoire de séjour (APS) (sorties)</t>
  </si>
  <si>
    <t>Personnes en possession d'un récépissé de demande de titre de séjour ou d'un RDV en préfecture (hébergées)</t>
  </si>
  <si>
    <t>Personnes en possession d'un récépissé de demande de titre de séjour ou d'un RDV en préfecture (sorties)</t>
  </si>
  <si>
    <t>Personnes sans titre de séjour (hébergées)</t>
  </si>
  <si>
    <t>Autre 1 (hébergées)</t>
  </si>
  <si>
    <t>Autre 1 (sorties)</t>
  </si>
  <si>
    <t>Autre 2 (hébergées)</t>
  </si>
  <si>
    <t>Autre 2 (sorties)</t>
  </si>
  <si>
    <t>Personnes sans titre de séjour (sorties)</t>
  </si>
  <si>
    <t>Ne sait pas /ou non renseigné (hébergées)</t>
  </si>
  <si>
    <t>Ne sait pas /ou non renseigné (sorties)</t>
  </si>
  <si>
    <t>TOTAL (hébergées)</t>
  </si>
  <si>
    <t>TOTAL (sorties)</t>
  </si>
  <si>
    <t>V.3.</t>
  </si>
  <si>
    <t>Nombre de personnes affiliées au régime général (sorties)</t>
  </si>
  <si>
    <t>Nombre de personnes affiliées à un autre régime obligatoire d'assurance maladie  (sorties)</t>
  </si>
  <si>
    <t>Nombre de personnes bénéficiant de la couverture maladie universelle (CMU) (sorties)</t>
  </si>
  <si>
    <t>Nombre de personnes bénéficiant de l'aide médicale Etat (AME)  (sorties)</t>
  </si>
  <si>
    <t>Nombre de personnes sans protection maladie de base (sorties)</t>
  </si>
  <si>
    <t>TOTAL  (sorties)</t>
  </si>
  <si>
    <t>V.5.</t>
  </si>
  <si>
    <t>V.4.</t>
  </si>
  <si>
    <t>Nombre de personnes affiliées au régime général (hébergées)</t>
  </si>
  <si>
    <t>Nombre de personnes affiliées à un autre régime obligatoire d'assurance maladie  (hébergées)</t>
  </si>
  <si>
    <t>Nombre de personnes bénéficiant de la couverture maladie universelle (CMU) (hébergées)</t>
  </si>
  <si>
    <t>Nombre de personnes bénéficiant de l'aide médicale Etat (AME)  (hébergées)</t>
  </si>
  <si>
    <t>Nombre de personnes sans protection maladie de base (hébergées)</t>
  </si>
  <si>
    <t>TOTAL  (hébergées)</t>
  </si>
  <si>
    <t>Couverture maladie universelle complémentaire (CMU-C) (hébergées)</t>
  </si>
  <si>
    <t>Couverture maladie universelle complémentaire (CMU-C) (sorties)</t>
  </si>
  <si>
    <t>Assurance complémentaire facultative (mutuelle) (hébergées)</t>
  </si>
  <si>
    <t>Assurance complémentaire facultative (mutuelle) (sorties)</t>
  </si>
  <si>
    <t>Sans  (hébergées)</t>
  </si>
  <si>
    <t>Sans  (sorties)</t>
  </si>
  <si>
    <t>TOTAL (Hors Non renseigné) (hébergées)</t>
  </si>
  <si>
    <t>TOTAL (Hors Non renseigné) (sorties)</t>
  </si>
  <si>
    <t>Nombre de personnes bénéficiant de l'ALD (Affection longue durée) (hébergées)</t>
  </si>
  <si>
    <t>Nombre de personnes bénéficiant de l'ALD (Affection longue durée) (sorties)</t>
  </si>
  <si>
    <t>Nombre de personnes ne bénéficiant pas de l'ALD (Affection longue durée) (hébergées)</t>
  </si>
  <si>
    <t>Nombre de personnes ne bénéficiant pas de l'ALD (Affection longue durée) (sorties)</t>
  </si>
  <si>
    <t>Nombre de personnes ayant des revenus d'activité  (salaire et primes)  (hébergées)</t>
  </si>
  <si>
    <t>Nombre de personnes ayant des revenus d'activité  (salaire et primes)  (sorties)</t>
  </si>
  <si>
    <t>Nombre de personnes ayant des revenus de remplacemement (pension de retraite, allocations de préretraite, pension d'invalidité, indemnités journalières de sécurité sociale (IJ),allocation de chômage (ARE), Allocation spécifique de solidarité (ASS)…) (hébergées)</t>
  </si>
  <si>
    <t>Nombre de personnes ayant des revenus de remplacemement (pension de retraite, allocations de préretraite, pension d'invalidité, indemnités journalières de sécurité sociale (IJ),allocation de chômage (ARE), Allocation spécifique de solidarité (ASS)…) (sorties)</t>
  </si>
  <si>
    <t>Nombre de personnes bénéficiant du revenu de solidarité active (RSA) (hébergées)</t>
  </si>
  <si>
    <t>Nombre de personnes bénéficiant du revenu de solidarité active (RSA) (sorties)</t>
  </si>
  <si>
    <t>Allocation Adulte handicapé (AAH) (hébergées)</t>
  </si>
  <si>
    <t>Allocation Adulte handicapé (AAH) (sorties)</t>
  </si>
  <si>
    <t>Nombre de personnes bénéficiant  d'autres prestations sociales (allocation familiale …) (hébergées)</t>
  </si>
  <si>
    <t>Nombre de personnes bénéficiant  d'autres prestations sociales (allocation familiale …) (sorties)</t>
  </si>
  <si>
    <t>Formation rémunérée, bourse étudiante (hébergées)</t>
  </si>
  <si>
    <t>Formation rémunérée, bourse étudiante (sorties)</t>
  </si>
  <si>
    <t>Ressources provenant d'un tiers (hébergées)</t>
  </si>
  <si>
    <t>Ressources provenant d'un tiers (sorties)</t>
  </si>
  <si>
    <t>Nombre de personnes bénéficiant de l'allocation pour demandeur d'asile (ADA) … (hébergées)</t>
  </si>
  <si>
    <t>Nombre de personnes bénéficiant de l'allocation pour demandeur d'asile (ADA) … (sorties)</t>
  </si>
  <si>
    <t>Nombre de personnes ayant des revenus dactivité non déclarée (hébergées)</t>
  </si>
  <si>
    <t>Nombre de personnes ayant des revenus dactivité non déclarée (sorties)</t>
  </si>
  <si>
    <t>Sans revenu (hébergées)</t>
  </si>
  <si>
    <t>Sans revenu (sorties)</t>
  </si>
  <si>
    <t>Autre 4</t>
  </si>
  <si>
    <t>Autre 3 (hébergées)</t>
  </si>
  <si>
    <t>Autre 3 (sorties)</t>
  </si>
  <si>
    <t>Autre 4 (hébergées)</t>
  </si>
  <si>
    <t>Autre 4 (sorties)</t>
  </si>
  <si>
    <t>En emploi temps partiel  (hébergées)</t>
  </si>
  <si>
    <t>En emploi temps partiel  (sorties)</t>
  </si>
  <si>
    <t>En emploi temps plein  (hébergées)</t>
  </si>
  <si>
    <t>En emploi temps plein  (sorties)</t>
  </si>
  <si>
    <t>En formation  (hébergées)</t>
  </si>
  <si>
    <t>En formation  (sorties)</t>
  </si>
  <si>
    <t>Etudiant ou statut élève de l'éducation national (hébergées)</t>
  </si>
  <si>
    <t>Etudiant ou statut élève de l'éducation national (sorties)</t>
  </si>
  <si>
    <t>Demandeur d'emploi (hébergées)</t>
  </si>
  <si>
    <t>Demandeur d'emploi (sorties)</t>
  </si>
  <si>
    <t>Retraite ou pré-retraite (hébergées)</t>
  </si>
  <si>
    <t>Retraite ou pré-retraite (sorties)</t>
  </si>
  <si>
    <t>Invalidité (hébergées)</t>
  </si>
  <si>
    <t>Invalidité (sorties)</t>
  </si>
  <si>
    <t>Inaptitude au travail reconnue par la MDPH (hébergées)</t>
  </si>
  <si>
    <t>Inaptitude au travail reconnue par la MDPH (sorties)</t>
  </si>
  <si>
    <t>Sans activité professionnelle (hébergées)</t>
  </si>
  <si>
    <t>Sans activité professionnelle (sorties)</t>
  </si>
  <si>
    <t>Sans autorisation administrative de travailler (hébergées)</t>
  </si>
  <si>
    <t>Sans autorisation administrative de travailler (sorties)</t>
  </si>
  <si>
    <t>V.6.</t>
  </si>
  <si>
    <t>VI.1.</t>
  </si>
  <si>
    <t xml:space="preserve">Nombre d'entretiens de pré-admission </t>
  </si>
  <si>
    <t>Nb Entr. Ind. (Médecin)</t>
  </si>
  <si>
    <t>Nb Résidents (Médecin)</t>
  </si>
  <si>
    <t>Nb Entr. Ind. (Infirmier)</t>
  </si>
  <si>
    <t>Nb Résidents (Infirmier)</t>
  </si>
  <si>
    <t>Nb Entr. Ind. (Psychologue)</t>
  </si>
  <si>
    <t>Nb Résidents (Psychologue)</t>
  </si>
  <si>
    <t>Nb Entr. Ind. (Educateur spécialisé)</t>
  </si>
  <si>
    <t>Nb Résidents (Educateur spécialisé)</t>
  </si>
  <si>
    <t>Nb Entr. Ind. (Animateur/Moniteur/Professeur d'APA)</t>
  </si>
  <si>
    <t>Nb Résidents (Animateur/Moniteur/Professeur d'APA)</t>
  </si>
  <si>
    <t>Nb Entr. Ind. (Assistants sociaux)</t>
  </si>
  <si>
    <t>Nb Résidents (Assistants sociaux)</t>
  </si>
  <si>
    <t>Nb Entr. Ind. (Conseiller emploi / insertion )</t>
  </si>
  <si>
    <t>Nb Résidents (Conseiller emploi / insertion )</t>
  </si>
  <si>
    <t>Nb Entr. Ind. (CESF )</t>
  </si>
  <si>
    <t>Nb Résidents (CESF )</t>
  </si>
  <si>
    <t>Nb Entr. Ind. (Autre 1)</t>
  </si>
  <si>
    <t>Nb Résidents (Autre 1)</t>
  </si>
  <si>
    <t>Nb Entr. Ind. (Autre 2)</t>
  </si>
  <si>
    <t>Nb Résidents (Autre 2)</t>
  </si>
  <si>
    <t>Nb Entr. Ind. (Autre 3)</t>
  </si>
  <si>
    <t>Nb Résidents (Autre 3)</t>
  </si>
  <si>
    <t>Nb Entr. Ind. (Autre 4)</t>
  </si>
  <si>
    <t>Nb Résidents (Autre 4)</t>
  </si>
  <si>
    <t>Nb Activités</t>
  </si>
  <si>
    <t>Type Activités</t>
  </si>
  <si>
    <t>Nombre d'accompagnements de résidents (démarche extérieure)</t>
  </si>
  <si>
    <t>Nb résidents (accompagnements)</t>
  </si>
  <si>
    <t>VI.2.</t>
  </si>
  <si>
    <t>Existence d'un service de suivi après la sortie</t>
  </si>
  <si>
    <t>Nb personnes sorties ayant bénéficié d'un suivi / soutien</t>
  </si>
  <si>
    <t>VI.3.</t>
  </si>
  <si>
    <t>Nb pers. Accompagnées de 1 à 3 mois</t>
  </si>
  <si>
    <t>Nb pers. Accompagnées de 3 à 6 mois</t>
  </si>
  <si>
    <t>Nb pers. Accompagnées de 6 à 12 mois</t>
  </si>
  <si>
    <t>Type suivi</t>
  </si>
  <si>
    <t>Autres thérapeutes 1</t>
  </si>
  <si>
    <t>Autres thérapeutes 2</t>
  </si>
  <si>
    <t>Autres thérapeutes 3</t>
  </si>
  <si>
    <t>VI.4.</t>
  </si>
  <si>
    <t>Modalités d'intervention spécifiques pour l'accueil des personnes sous main de justice</t>
  </si>
  <si>
    <t>VI.6.</t>
  </si>
  <si>
    <t>VI.5.</t>
  </si>
  <si>
    <t>Descriptif qualitatif de l'activité</t>
  </si>
  <si>
    <t>Nb candidatures (femmes)</t>
  </si>
  <si>
    <t>Nb candidatures avec accomp. (femmes)</t>
  </si>
  <si>
    <t>Nb candidatures (hommes )</t>
  </si>
  <si>
    <t>Nb candidatures avec accomp. (hommes )</t>
  </si>
  <si>
    <t>Nb candidatures (transgenres)</t>
  </si>
  <si>
    <t>Nb candidatures avec accomp. (transgenres)</t>
  </si>
  <si>
    <t>Nb candidatures (mineurs)</t>
  </si>
  <si>
    <t>Nb candidatures avec accomp. (mineurs)</t>
  </si>
  <si>
    <t>Nb candidatures (total)</t>
  </si>
  <si>
    <t>Nb candidatures avec accomp. (total)</t>
  </si>
  <si>
    <t>VIH  (femmes)</t>
  </si>
  <si>
    <t>VIH  (hommes )</t>
  </si>
  <si>
    <t>VIH  (transgenres)</t>
  </si>
  <si>
    <t>VIH  (mineurs)</t>
  </si>
  <si>
    <t>VIH  (total)</t>
  </si>
  <si>
    <t>Hépatite B (femmes)</t>
  </si>
  <si>
    <t>Hépatite B (hommes )</t>
  </si>
  <si>
    <t>Hépatite B (transgenres)</t>
  </si>
  <si>
    <t>Hépatite B (mineurs)</t>
  </si>
  <si>
    <t>Hépatite B (total)</t>
  </si>
  <si>
    <t>Hépatite C (femmes)</t>
  </si>
  <si>
    <t>Hépatite C (hommes )</t>
  </si>
  <si>
    <t>Hépatite C (transgenres)</t>
  </si>
  <si>
    <t>Hépatite C (mineurs)</t>
  </si>
  <si>
    <t>Hépatite C (total)</t>
  </si>
  <si>
    <t>Cancer (femmes)</t>
  </si>
  <si>
    <t>Cancer (hommes )</t>
  </si>
  <si>
    <t>Cancer (transgenres)</t>
  </si>
  <si>
    <t>Cancer (mineurs)</t>
  </si>
  <si>
    <t>Cancer (total)</t>
  </si>
  <si>
    <t>Diabète (femmes)</t>
  </si>
  <si>
    <t>Diabète (hommes )</t>
  </si>
  <si>
    <t>Diabète (transgenres)</t>
  </si>
  <si>
    <t>Diabète (mineurs)</t>
  </si>
  <si>
    <t>Diabète (total)</t>
  </si>
  <si>
    <t>Insuffisance rénale chronique (femmes)</t>
  </si>
  <si>
    <t>Insuffisance rénale chronique (hommes )</t>
  </si>
  <si>
    <t>Insuffisance rénale chronique (transgenres)</t>
  </si>
  <si>
    <t>Insuffisance rénale chronique (mineurs)</t>
  </si>
  <si>
    <t>Insuffisance rénale chronique (total)</t>
  </si>
  <si>
    <t>Maladie cardio-vasculaire (femmes)</t>
  </si>
  <si>
    <t>Maladie cardio-vasculaire (hommes )</t>
  </si>
  <si>
    <t>Maladie cardio-vasculaire (transgenres)</t>
  </si>
  <si>
    <t>Maladie cardio-vasculaire (mineurs)</t>
  </si>
  <si>
    <t>Maladie cardio-vasculaire (total)</t>
  </si>
  <si>
    <t>Troubles neurocognitifs (ex : séquelles d'AVC…)  (femmes)</t>
  </si>
  <si>
    <t>Troubles neurocognitifs (ex : séquelles d'AVC…)  (hommes )</t>
  </si>
  <si>
    <t>Troubles neurocognitifs (ex : séquelles d'AVC…)  (transgenres)</t>
  </si>
  <si>
    <t>Troubles neurocognitifs (ex : séquelles d'AVC…)  (mineurs)</t>
  </si>
  <si>
    <t>Troubles neurocognitifs (ex : séquelles d'AVC…)  (total)</t>
  </si>
  <si>
    <t>Maladie neurologique dégénérative (ex : sclérose en plaques, sclérose latérale amyotrophique, Parkinson..) (femmes)</t>
  </si>
  <si>
    <t>Maladie neurologique dégénérative (ex : sclérose en plaques, sclérose latérale amyotrophique, Parkinson..) (hommes )</t>
  </si>
  <si>
    <t>Maladie neurologique dégénérative (ex : sclérose en plaques, sclérose latérale amyotrophique, Parkinson..) (transgenres)</t>
  </si>
  <si>
    <t>Maladie neurologique dégénérative (ex : sclérose en plaques, sclérose latérale amyotrophique, Parkinson..) (mineurs)</t>
  </si>
  <si>
    <t>Maladie neurologique dégénérative (ex : sclérose en plaques, sclérose latérale amyotrophique, Parkinson..) (total)</t>
  </si>
  <si>
    <t>Pathologie pulmonaire chronique (femmes)</t>
  </si>
  <si>
    <t>Pathologie pulmonaire chronique (hommes )</t>
  </si>
  <si>
    <t>Pathologie pulmonaire chronique (transgenres)</t>
  </si>
  <si>
    <t>Pathologie pulmonaire chronique (mineurs)</t>
  </si>
  <si>
    <t>Pathologie pulmonaire chronique (total)</t>
  </si>
  <si>
    <t>Maladie psychiatriques, maladies psychologiques, troubles du comportement, troubles anxieux, troubles dépressif, trouble de la personnalité, trouble de l'alimentation ... (femmes)</t>
  </si>
  <si>
    <t>Maladie psychiatriques, maladies psychologiques, troubles du comportement, troubles anxieux, troubles dépressif, trouble de la personnalité, trouble de l'alimentation ... (hommes )</t>
  </si>
  <si>
    <t>Maladie psychiatriques, maladies psychologiques, troubles du comportement, troubles anxieux, troubles dépressif, trouble de la personnalité, trouble de l'alimentation ... (transgenres)</t>
  </si>
  <si>
    <t>Maladie psychiatriques, maladies psychologiques, troubles du comportement, troubles anxieux, troubles dépressif, trouble de la personnalité, trouble de l'alimentation ... (mineurs)</t>
  </si>
  <si>
    <t>Maladie psychiatriques, maladies psychologiques, troubles du comportement, troubles anxieux, troubles dépressif, trouble de la personnalité, trouble de l'alimentation ... (total)</t>
  </si>
  <si>
    <t>Toxicomanie (hors alcool et tabac) ou traitement de substitution aux opiacées (femmes)</t>
  </si>
  <si>
    <t>Toxicomanie (hors alcool et tabac) ou traitement de substitution aux opiacées (hommes )</t>
  </si>
  <si>
    <t>Toxicomanie (hors alcool et tabac) ou traitement de substitution aux opiacées (transgenres)</t>
  </si>
  <si>
    <t>Toxicomanie (hors alcool et tabac) ou traitement de substitution aux opiacées (mineurs)</t>
  </si>
  <si>
    <t>Toxicomanie (hors alcool et tabac) ou traitement de substitution aux opiacées (total)</t>
  </si>
  <si>
    <t>Drepanocytose (femmes)</t>
  </si>
  <si>
    <t>Drepanocytose (hommes )</t>
  </si>
  <si>
    <t>Drepanocytose (transgenres)</t>
  </si>
  <si>
    <t>Drepanocytose (mineurs)</t>
  </si>
  <si>
    <t>Drepanocytose (total)</t>
  </si>
  <si>
    <t>Cirrhose, insuffisance hépatique (femmes)</t>
  </si>
  <si>
    <t>Cirrhose, insuffisance hépatique (hommes )</t>
  </si>
  <si>
    <t>Cirrhose, insuffisance hépatique (transgenres)</t>
  </si>
  <si>
    <t>Cirrhose, insuffisance hépatique (mineurs)</t>
  </si>
  <si>
    <t>Cirrhose, insuffisance hépatique (total)</t>
  </si>
  <si>
    <t>Maladies digestives, du tube digestif, gastro-instestinales  (femmes)</t>
  </si>
  <si>
    <t>Maladies digestives, du tube digestif, gastro-instestinales  (hommes )</t>
  </si>
  <si>
    <t>Maladies digestives, du tube digestif, gastro-instestinales  (transgenres)</t>
  </si>
  <si>
    <t>Maladies digestives, du tube digestif, gastro-instestinales  (mineurs)</t>
  </si>
  <si>
    <t>Maladies digestives, du tube digestif, gastro-instestinales  (total)</t>
  </si>
  <si>
    <t>Maladies auto-immunes (lupus …) (femmes)</t>
  </si>
  <si>
    <t>Maladies auto-immunes (lupus …) (hommes )</t>
  </si>
  <si>
    <t>Maladies auto-immunes (lupus …) (transgenres)</t>
  </si>
  <si>
    <t>Maladies auto-immunes (lupus …) (mineurs)</t>
  </si>
  <si>
    <t>Maladies auto-immunes (lupus …) (total)</t>
  </si>
  <si>
    <t>Maladies hématologiques (femmes)</t>
  </si>
  <si>
    <t>Maladies hématologiques (hommes )</t>
  </si>
  <si>
    <t>Maladies hématologiques (transgenres)</t>
  </si>
  <si>
    <t>Maladies hématologiques (mineurs)</t>
  </si>
  <si>
    <t>Maladies hématologiques (total)</t>
  </si>
  <si>
    <t>Maladies dermatologiques (psiorasis…) (femmes)</t>
  </si>
  <si>
    <t>Maladies dermatologiques (psiorasis…) (hommes )</t>
  </si>
  <si>
    <t>Maladies dermatologiques (psiorasis…) (transgenres)</t>
  </si>
  <si>
    <t>Maladies dermatologiques (psiorasis…) (mineurs)</t>
  </si>
  <si>
    <t>Maladies dermatologiques (psiorasis…) (total)</t>
  </si>
  <si>
    <t>Maladies génétiques, maladies orphelines, maladies rares (myopathie, mucoviscidose …) (femmes)</t>
  </si>
  <si>
    <t>Maladies génétiques, maladies orphelines, maladies rares (myopathie, mucoviscidose …) (hommes )</t>
  </si>
  <si>
    <t>Maladies génétiques, maladies orphelines, maladies rares (myopathie, mucoviscidose …) (transgenres)</t>
  </si>
  <si>
    <t>Maladies génétiques, maladies orphelines, maladies rares (myopathie, mucoviscidose …) (mineurs)</t>
  </si>
  <si>
    <t>Maladies génétiques, maladies orphelines, maladies rares (myopathie, mucoviscidose …) (total)</t>
  </si>
  <si>
    <t>Autre 5</t>
  </si>
  <si>
    <t>Autre 1 (femmes)</t>
  </si>
  <si>
    <t>Autre 1 (hommes )</t>
  </si>
  <si>
    <t>Autre 1 (transgenres)</t>
  </si>
  <si>
    <t>Autre 1 (mineurs)</t>
  </si>
  <si>
    <t>Autre 1 (total)</t>
  </si>
  <si>
    <t>Autre 2 (femmes)</t>
  </si>
  <si>
    <t>Autre 2 (hommes )</t>
  </si>
  <si>
    <t>Autre 2 (transgenres)</t>
  </si>
  <si>
    <t>Autre 2 (mineurs)</t>
  </si>
  <si>
    <t>Autre 2 (total)</t>
  </si>
  <si>
    <t>Autre 3 (femmes)</t>
  </si>
  <si>
    <t>Autre 3 (hommes )</t>
  </si>
  <si>
    <t>Autre 3 (transgenres)</t>
  </si>
  <si>
    <t>Autre 3 (mineurs)</t>
  </si>
  <si>
    <t>Autre 3 (total)</t>
  </si>
  <si>
    <t>Autre 4 (femmes)</t>
  </si>
  <si>
    <t>Autre 4 (hommes )</t>
  </si>
  <si>
    <t>Autre 4 (transgenres)</t>
  </si>
  <si>
    <t>Autre 4 (mineurs)</t>
  </si>
  <si>
    <t>Autre 4 (total)</t>
  </si>
  <si>
    <t>Autre 5 (femmes)</t>
  </si>
  <si>
    <t>Autre 5 (hommes )</t>
  </si>
  <si>
    <t>Autre 5 (transgenres)</t>
  </si>
  <si>
    <t>Autre 5 (mineurs)</t>
  </si>
  <si>
    <t>Autre 5 (total)</t>
  </si>
  <si>
    <t>TOTAL (femmes)</t>
  </si>
  <si>
    <t>TOTAL (hommes )</t>
  </si>
  <si>
    <t>TOTAL (transgenres)</t>
  </si>
  <si>
    <t>TOTAL (mineurs)</t>
  </si>
  <si>
    <t>TOTAL (total)</t>
  </si>
  <si>
    <t>Ne sait pas /ou non renseigné (femmes)</t>
  </si>
  <si>
    <t>Ne sait pas /ou non renseigné (hommes )</t>
  </si>
  <si>
    <t>Ne sait pas /ou non renseigné (transgenres)</t>
  </si>
  <si>
    <t>Ne sait pas /ou non renseigné (mineurs)</t>
  </si>
  <si>
    <t>Ne sait pas /ou non renseigné (total)</t>
  </si>
  <si>
    <t xml:space="preserve">Parmi les candidatures reçues dans l'année, combien de personnes étaient atteintes de plusieurs pathologies ?  </t>
  </si>
  <si>
    <t>Parmi les candidatures reçues dans l'année, combien de personnes présentaient des conduites addictives</t>
  </si>
  <si>
    <t>VII.1.</t>
  </si>
  <si>
    <t xml:space="preserve"> nb de personnes admises  sur liste d'attente</t>
  </si>
  <si>
    <t>VII.2.</t>
  </si>
  <si>
    <t>VII.3.</t>
  </si>
  <si>
    <t>VIII.1.</t>
  </si>
  <si>
    <t>VIII.2.</t>
  </si>
  <si>
    <t>VIII.3.</t>
  </si>
  <si>
    <t>4- Situation familiale</t>
  </si>
  <si>
    <t>5- Situation des personnes sous main de justice ou sortant de prison (Ne pas tenir compte des accompagnants)</t>
  </si>
  <si>
    <t>VIII.4.</t>
  </si>
  <si>
    <t>VIII.5.</t>
  </si>
  <si>
    <t>Conduites addictives ou traitement de substitution aux opiacées (femmes)</t>
  </si>
  <si>
    <t>Conduites addictives ou traitement de substitution aux opiacées (hommes )</t>
  </si>
  <si>
    <t>Conduites addictives ou traitement de substitution aux opiacées (transgenres)</t>
  </si>
  <si>
    <t>Conduites addictives ou traitement de substitution aux opiacées (mineurs)</t>
  </si>
  <si>
    <t>Conduites addictives ou traitement de substitution aux opiacées (total)</t>
  </si>
  <si>
    <t>Maladie hématologiques (femmes)</t>
  </si>
  <si>
    <t>Maladie hématologiques (hommes )</t>
  </si>
  <si>
    <t>Maladie hématologiques (transgenres)</t>
  </si>
  <si>
    <t>Maladie hématologiques (mineurs)</t>
  </si>
  <si>
    <t>Maladie hématologiques (total)</t>
  </si>
  <si>
    <t>Nombre de résidents présents avec au moins une co-morbidité</t>
  </si>
  <si>
    <t>Comorbilité VIH  (femmes)</t>
  </si>
  <si>
    <t>Comorbilité VIH  (hommes )</t>
  </si>
  <si>
    <t>Comorbilité VIH  (transgenres)</t>
  </si>
  <si>
    <t>Comorbilité VIH  (mineurs)</t>
  </si>
  <si>
    <t>Comorbilité VIH  (total)</t>
  </si>
  <si>
    <t>Comorbilité Hépatite B (femmes)</t>
  </si>
  <si>
    <t>Comorbilité Hépatite B (hommes )</t>
  </si>
  <si>
    <t>Comorbilité Hépatite B (transgenres)</t>
  </si>
  <si>
    <t>Comorbilité Hépatite B (mineurs)</t>
  </si>
  <si>
    <t>Comorbilité Hépatite B (total)</t>
  </si>
  <si>
    <t>Comorbilité Hépatite C (femmes)</t>
  </si>
  <si>
    <t>Comorbilité Hépatite C (hommes )</t>
  </si>
  <si>
    <t>Comorbilité Hépatite C (transgenres)</t>
  </si>
  <si>
    <t>Comorbilité Hépatite C (mineurs)</t>
  </si>
  <si>
    <t>Comorbilité Hépatite C (total)</t>
  </si>
  <si>
    <t>Comorbilité Cancer (femmes)</t>
  </si>
  <si>
    <t>Comorbilité Cancer (hommes )</t>
  </si>
  <si>
    <t>Comorbilité Cancer (transgenres)</t>
  </si>
  <si>
    <t>Comorbilité Cancer (mineurs)</t>
  </si>
  <si>
    <t>Comorbilité Cancer (total)</t>
  </si>
  <si>
    <t>Comorbilité Diabète (femmes)</t>
  </si>
  <si>
    <t>Comorbilité Diabète (hommes )</t>
  </si>
  <si>
    <t>Comorbilité Diabète (transgenres)</t>
  </si>
  <si>
    <t>Comorbilité Diabète (mineurs)</t>
  </si>
  <si>
    <t>Comorbilité Diabète (total)</t>
  </si>
  <si>
    <t>Comorbilité Insuffisance rénale chronique (femmes)</t>
  </si>
  <si>
    <t>Comorbilité Insuffisance rénale chronique (hommes )</t>
  </si>
  <si>
    <t>Comorbilité Insuffisance rénale chronique (transgenres)</t>
  </si>
  <si>
    <t>Comorbilité Insuffisance rénale chronique (mineurs)</t>
  </si>
  <si>
    <t>Comorbilité Insuffisance rénale chronique (total)</t>
  </si>
  <si>
    <t>Comorbilité Maladie cardio-vasculaire (femmes)</t>
  </si>
  <si>
    <t>Comorbilité Maladie cardio-vasculaire (hommes )</t>
  </si>
  <si>
    <t>Comorbilité Maladie cardio-vasculaire (transgenres)</t>
  </si>
  <si>
    <t>Comorbilité Maladie cardio-vasculaire (mineurs)</t>
  </si>
  <si>
    <t>Comorbilité Maladie cardio-vasculaire (total)</t>
  </si>
  <si>
    <t>Comorbilité Troubles neurocognitifs (ex : séquelles d'AVC…)  (femmes)</t>
  </si>
  <si>
    <t>Comorbilité Troubles neurocognitifs (ex : séquelles d'AVC…)  (hommes )</t>
  </si>
  <si>
    <t>Comorbilité Troubles neurocognitifs (ex : séquelles d'AVC…)  (transgenres)</t>
  </si>
  <si>
    <t>Comorbilité Troubles neurocognitifs (ex : séquelles d'AVC…)  (mineurs)</t>
  </si>
  <si>
    <t>Comorbilité Troubles neurocognitifs (ex : séquelles d'AVC…)  (total)</t>
  </si>
  <si>
    <t>Comorbilité Maladie neurologique dégénérative (ex : sclérose en plaques, sclérose latérale amyotrophique, Parkinson..) (femmes)</t>
  </si>
  <si>
    <t>Comorbilité Maladie neurologique dégénérative (ex : sclérose en plaques, sclérose latérale amyotrophique, Parkinson..) (hommes )</t>
  </si>
  <si>
    <t>Comorbilité Maladie neurologique dégénérative (ex : sclérose en plaques, sclérose latérale amyotrophique, Parkinson..) (transgenres)</t>
  </si>
  <si>
    <t>Comorbilité Maladie neurologique dégénérative (ex : sclérose en plaques, sclérose latérale amyotrophique, Parkinson..) (mineurs)</t>
  </si>
  <si>
    <t>Comorbilité Maladie neurologique dégénérative (ex : sclérose en plaques, sclérose latérale amyotrophique, Parkinson..) (total)</t>
  </si>
  <si>
    <t>Comorbilité Pathologie pulmonaire chronique (femmes)</t>
  </si>
  <si>
    <t>Comorbilité Pathologie pulmonaire chronique (hommes )</t>
  </si>
  <si>
    <t>Comorbilité Pathologie pulmonaire chronique (transgenres)</t>
  </si>
  <si>
    <t>Comorbilité Pathologie pulmonaire chronique (mineurs)</t>
  </si>
  <si>
    <t>Comorbilité Pathologie pulmonaire chronique (total)</t>
  </si>
  <si>
    <t>Comorbilité Autre 1</t>
  </si>
  <si>
    <t>Comorbilité Autre 1 (femmes)</t>
  </si>
  <si>
    <t>Comorbilité Autre 1 (hommes )</t>
  </si>
  <si>
    <t>Comorbilité Autre 1 (transgenres)</t>
  </si>
  <si>
    <t>Comorbilité Autre 1 (mineurs)</t>
  </si>
  <si>
    <t>Comorbilité Autre 1 (total)</t>
  </si>
  <si>
    <t>Comorbilité Autre 2</t>
  </si>
  <si>
    <t>Comorbilité Autre 2 (femmes)</t>
  </si>
  <si>
    <t>Comorbilité Autre 2 (hommes )</t>
  </si>
  <si>
    <t>Comorbilité Autre 2 (transgenres)</t>
  </si>
  <si>
    <t>Comorbilité Autre 2 (mineurs)</t>
  </si>
  <si>
    <t>Comorbilité Autre 2 (total)</t>
  </si>
  <si>
    <t>Comorbilité Autre 3</t>
  </si>
  <si>
    <t>Comorbilité Autre 3 (femmes)</t>
  </si>
  <si>
    <t>Comorbilité Autre 3 (hommes )</t>
  </si>
  <si>
    <t>Comorbilité Autre 3 (transgenres)</t>
  </si>
  <si>
    <t>Comorbilité Autre 3 (mineurs)</t>
  </si>
  <si>
    <t>Comorbilité Autre 3 (total)</t>
  </si>
  <si>
    <t>Comorbilité Autre 4</t>
  </si>
  <si>
    <t>Comorbilité Autre 4 (femmes)</t>
  </si>
  <si>
    <t>Comorbilité Autre 4 (hommes )</t>
  </si>
  <si>
    <t>Comorbilité Autre 4 (transgenres)</t>
  </si>
  <si>
    <t>Comorbilité Autre 4 (mineurs)</t>
  </si>
  <si>
    <t>Comorbilité Autre 4 (total)</t>
  </si>
  <si>
    <t>Comorbilité Autre 5</t>
  </si>
  <si>
    <t>Comorbilité Autre 5 (femmes)</t>
  </si>
  <si>
    <t>Comorbilité Autre 5 (hommes )</t>
  </si>
  <si>
    <t>Comorbilité Autre 5 (transgenres)</t>
  </si>
  <si>
    <t>Comorbilité Autre 5 (mineurs)</t>
  </si>
  <si>
    <t>Comorbilité Autre 5 (total)</t>
  </si>
  <si>
    <t>Comorbilité Troubles psychiatriques associés à la pathologie principale et impactant la prise en charge globale (femmes)</t>
  </si>
  <si>
    <t>Comorbilité Troubles psychiatriques associés à la pathologie principale et impactant la prise en charge globale (hommes )</t>
  </si>
  <si>
    <t>Comorbilité Troubles psychiatriques associés à la pathologie principale et impactant la prise en charge globale (transgenres)</t>
  </si>
  <si>
    <t>Comorbilité Troubles psychiatriques associés à la pathologie principale et impactant la prise en charge globale (mineurs)</t>
  </si>
  <si>
    <t>Comorbilité Troubles psychiatriques associés à la pathologie principale et impactant la prise en charge globale (total)</t>
  </si>
  <si>
    <t>Comorbilité Addiction (avec ou sans traitement de substitution) (femmes)</t>
  </si>
  <si>
    <t>Comorbilité Addiction (avec ou sans traitement de substitution) (hommes )</t>
  </si>
  <si>
    <t>Comorbilité Addiction (avec ou sans traitement de substitution) (transgenres)</t>
  </si>
  <si>
    <t>Comorbilité Addiction (avec ou sans traitement de substitution) (mineurs)</t>
  </si>
  <si>
    <t>Comorbilité Addiction (avec ou sans traitement de substitution) (total)</t>
  </si>
  <si>
    <t>Comorbilité Obésité (femmes)</t>
  </si>
  <si>
    <t>Comorbilité Obésité (hommes )</t>
  </si>
  <si>
    <t>Comorbilité Obésité (transgenres)</t>
  </si>
  <si>
    <t>Comorbilité Obésité (mineurs)</t>
  </si>
  <si>
    <t>Comorbilité Obésité (total)</t>
  </si>
  <si>
    <t>Comorbilité handicap moyeur/physique, cécité (femmes)</t>
  </si>
  <si>
    <t>Comorbilité handicap moyeur/physique, cécité (hommes )</t>
  </si>
  <si>
    <t>Comorbilité handicap moyeur/physique, cécité (transgenres)</t>
  </si>
  <si>
    <t>Comorbilité handicap moyeur/physique, cécité (mineurs)</t>
  </si>
  <si>
    <t>Comorbilité handicap moyeur/physique, cécité (total)</t>
  </si>
  <si>
    <t>Comorbilité Lupus (femmes)</t>
  </si>
  <si>
    <t>Comorbilité Lupus (hommes )</t>
  </si>
  <si>
    <t>Comorbilité Lupus (transgenres)</t>
  </si>
  <si>
    <t>Comorbilité Lupus (mineurs)</t>
  </si>
  <si>
    <t>Comorbilité Lupus (total)</t>
  </si>
  <si>
    <t>Comorbilité Drépanocytose (femmes)</t>
  </si>
  <si>
    <t>Comorbilité Drépanocytose (hommes )</t>
  </si>
  <si>
    <t>Comorbilité Drépanocytose (transgenres)</t>
  </si>
  <si>
    <t>Comorbilité Drépanocytose (mineurs)</t>
  </si>
  <si>
    <t>Comorbilité Drépanocytose (total)</t>
  </si>
  <si>
    <t>VIII.6.</t>
  </si>
  <si>
    <t>VIII.7.</t>
  </si>
  <si>
    <t>VIII.8.</t>
  </si>
  <si>
    <t>Exclusion 1</t>
  </si>
  <si>
    <t>Exclusion 2</t>
  </si>
  <si>
    <t>Exclusion 3</t>
  </si>
  <si>
    <t>Exclusion 4</t>
  </si>
  <si>
    <t>IX.2.</t>
  </si>
  <si>
    <t>Nombre de résidents présents
 (période totale si allers-retours)  moins de 6 mois</t>
  </si>
  <si>
    <t>Nombre de résidents présents
 (période totale si allers-retours)  de 6 à 12 mois</t>
  </si>
  <si>
    <t>Nombre de résidents présents
 (période totale si allers-retours)  de 12 à 18 mois</t>
  </si>
  <si>
    <t>Nombre de résidents présents
 (période totale si allers-retours)  de 18  à 24 mois</t>
  </si>
  <si>
    <t>Nombre de résidents présents
 (période totale si allers-retours)  plus de 24 mois</t>
  </si>
  <si>
    <t>Nombre de personnes sorties moins de 6 mois</t>
  </si>
  <si>
    <t>Nombre de personnes sorties de 6 à 12 mois</t>
  </si>
  <si>
    <t>Nombre de personnes sorties de 12 à 18 mois</t>
  </si>
  <si>
    <t>Nombre de personnes sorties de 18  à 24 mois</t>
  </si>
  <si>
    <t>Nombre de personnes sorties plus de 24 mois</t>
  </si>
  <si>
    <t>X.</t>
  </si>
  <si>
    <t>Durée moyenne de séjour des personnes sorties</t>
  </si>
  <si>
    <t>Taux d'occupation</t>
  </si>
  <si>
    <t>XI.</t>
  </si>
  <si>
    <t>Etablissement ou service social  (accueil de jour, CHRS, CPH, CADA, maison relais,résidence sociale, …)</t>
  </si>
  <si>
    <t>Service de prévention et d'accueil  (point écoute jeunes, maraude, maison des parents, ...</t>
  </si>
  <si>
    <t>Préciser le nom des établissements,   services, dispositifs avec lesquels la convention de partenariat  est signée</t>
  </si>
  <si>
    <t>avec d'autres structures médico-sociales "personnes confrontées à des difficultés spécifiques (ACT,  LHSS, LAM ...)</t>
  </si>
  <si>
    <t>avec des établissements ou services sociaux (CHRS, maisons relais, etc.)</t>
  </si>
  <si>
    <t xml:space="preserve">avec l'administration pénitentiaire (Service pénitentiaire d'insertion et de probation-SPIP) </t>
  </si>
  <si>
    <t>avec des bailleurs  (bailleurs sociaux, HLM …)</t>
  </si>
  <si>
    <t>avec des structures/services sanitaires(hôpitaux, SSR, établissement psychiatrique, CDAG, UCSA, etc.)</t>
  </si>
  <si>
    <t>avec des associations caritatives (Banque alimentaire, Restaurant du cœur, secours populaire …)</t>
  </si>
  <si>
    <t>Salariés de la structure
(en ETPT)</t>
  </si>
  <si>
    <t>Mis à disposition par d'autres structures
(en ETPT)</t>
  </si>
  <si>
    <t>Aide soignant, aide médico-psychologique, Auxilliaire de soin</t>
  </si>
  <si>
    <t>Nombre de personnes (file active) ayant résidé dans l'année avec un ou plusieurs accompagnants</t>
  </si>
  <si>
    <t>Nombre de places accessibles pour les personnes à mobilité réduite (tout accessible)</t>
  </si>
  <si>
    <t>Personnes hébergées pendant l'année (file active)  : situation à l'entrée</t>
  </si>
  <si>
    <t>Nombre de personnes bénéficiant de l'allocation adulte handicapé (AAH)</t>
  </si>
  <si>
    <t>Nombre de personnes bénéficiant d’une formation rémunérée, bourse étudiante</t>
  </si>
  <si>
    <t>Nombre de personnes ayant des revenus d'activité non déclarée</t>
  </si>
  <si>
    <t>Etudiant ou statut élève de l'éducation nationale</t>
  </si>
  <si>
    <r>
      <rPr>
        <b/>
        <sz val="12"/>
        <color theme="1"/>
        <rFont val="Arial"/>
        <family val="2"/>
      </rPr>
      <t>dont</t>
    </r>
    <r>
      <rPr>
        <sz val="12"/>
        <color theme="1"/>
        <rFont val="Arial"/>
        <family val="2"/>
      </rPr>
      <t xml:space="preserve"> nouveaux résidents dans l'année 
(nouvelles personnes qui occupent une place autorisée dans l'année : ne tient pas compte des personnes sur liste d'attente) </t>
    </r>
  </si>
  <si>
    <t>Maladies psychiatriques, maladies psychologiques, troubles du comportement, troubles anxieux, troubles dépressifs, troubles de la personnalité, troubles de l'alimentation ...</t>
  </si>
  <si>
    <t>Autres (précisez)</t>
  </si>
  <si>
    <t>Autre association</t>
  </si>
  <si>
    <t>Ce nombre calculé automatiquement correspond au nombre de candidatures reçues moins le nombre de résidents admis</t>
  </si>
  <si>
    <t>Nombre de refus car le dossier est incomplet, la personne n'a pas donné suite, une autre solution a été trouvée, la personne a refusé</t>
  </si>
  <si>
    <t>Comorbidités chroniques associées :</t>
  </si>
  <si>
    <t>Ne pas comptabiliser à nouveau les pathologies principales (déjà mentionnées dans le tableau ci-dessus)</t>
  </si>
  <si>
    <t>Nombre de sortants ayant rompu le contrat d’accompagnement à leur initiative</t>
  </si>
  <si>
    <r>
      <rPr>
        <b/>
        <sz val="12"/>
        <color theme="1"/>
        <rFont val="Arial"/>
        <family val="2"/>
      </rPr>
      <t xml:space="preserve">Durée moyenne de séjour des personnes sorties dans l'année (en jours) </t>
    </r>
    <r>
      <rPr>
        <sz val="12"/>
        <color theme="1"/>
        <rFont val="Arial"/>
        <family val="2"/>
      </rPr>
      <t xml:space="preserve">
</t>
    </r>
    <r>
      <rPr>
        <i/>
        <sz val="12"/>
        <color theme="1"/>
        <rFont val="Arial"/>
        <family val="2"/>
      </rPr>
      <t>= somme des durées de séjour des personnes sorties dans l'année
(écart en nb de jours entre l’admission et la sortie / nb de personnes sorties dans l’année)</t>
    </r>
  </si>
  <si>
    <t xml:space="preserve">Montant total de la participation des résidents : </t>
  </si>
  <si>
    <t xml:space="preserve">Montant de l'aide financière attribuée aux résidents </t>
  </si>
  <si>
    <t xml:space="preserve">Montant de l'aide en nature attribuée aux résidents </t>
  </si>
  <si>
    <t>Autre personnel paramédical (kiné, diététicien, art thérapeuthe …)</t>
  </si>
  <si>
    <r>
      <rPr>
        <b/>
        <sz val="12"/>
        <color theme="1"/>
        <rFont val="Arial"/>
        <family val="2"/>
      </rPr>
      <t xml:space="preserve">dont </t>
    </r>
    <r>
      <rPr>
        <sz val="12"/>
        <color theme="1"/>
        <rFont val="Arial"/>
        <family val="2"/>
      </rPr>
      <t>nombre de sortants dans l'année</t>
    </r>
  </si>
  <si>
    <r>
      <rPr>
        <b/>
        <sz val="12"/>
        <color theme="1"/>
        <rFont val="Arial"/>
        <family val="2"/>
      </rPr>
      <t>dont</t>
    </r>
    <r>
      <rPr>
        <sz val="12"/>
        <color theme="1"/>
        <rFont val="Arial"/>
        <family val="2"/>
      </rPr>
      <t xml:space="preserve"> avec accompagnants(s) adulte(s) uniquement</t>
    </r>
  </si>
  <si>
    <r>
      <rPr>
        <b/>
        <sz val="12"/>
        <color theme="1"/>
        <rFont val="Arial"/>
        <family val="2"/>
      </rPr>
      <t>dont</t>
    </r>
    <r>
      <rPr>
        <sz val="12"/>
        <color theme="1"/>
        <rFont val="Arial"/>
        <family val="2"/>
      </rPr>
      <t xml:space="preserve"> avec accompagnant(s) adulte(s) et avec accompagnant(s) mineur(s)</t>
    </r>
  </si>
  <si>
    <r>
      <rPr>
        <b/>
        <sz val="12"/>
        <color theme="1"/>
        <rFont val="Arial"/>
        <family val="2"/>
      </rPr>
      <t>dont</t>
    </r>
    <r>
      <rPr>
        <sz val="12"/>
        <color theme="1"/>
        <rFont val="Arial"/>
        <family val="2"/>
      </rPr>
      <t xml:space="preserve"> avec accompagnant(s) mineur(s) uniquement</t>
    </r>
  </si>
  <si>
    <t>Personne de nationalité française (CNI, …)</t>
  </si>
  <si>
    <t>En invalidité</t>
  </si>
  <si>
    <t>Ne concerne que les professionnels faisant partie de l’équipe (ou mis à disposition) mentionnés dans la partie III</t>
  </si>
  <si>
    <r>
      <rPr>
        <b/>
        <sz val="12"/>
        <color theme="1"/>
        <rFont val="Arial"/>
        <family val="2"/>
      </rPr>
      <t>dont</t>
    </r>
    <r>
      <rPr>
        <sz val="12"/>
        <color theme="1"/>
        <rFont val="Arial"/>
        <family val="2"/>
      </rPr>
      <t xml:space="preserve"> nombre de candidatures avec accompagnant</t>
    </r>
  </si>
  <si>
    <r>
      <t xml:space="preserve">          </t>
    </r>
    <r>
      <rPr>
        <b/>
        <sz val="12"/>
        <color theme="1"/>
        <rFont val="Arial"/>
        <family val="2"/>
      </rPr>
      <t>dont</t>
    </r>
    <r>
      <rPr>
        <sz val="12"/>
        <color theme="1"/>
        <rFont val="Arial"/>
        <family val="2"/>
      </rPr>
      <t xml:space="preserve"> nombre de personnes admises sur liste d'attente</t>
    </r>
  </si>
  <si>
    <t>Nombre de décès dans l’année</t>
  </si>
  <si>
    <t>Date de délivrance de l'autorisation (exemple : 01/01/2017)</t>
  </si>
  <si>
    <t>Date de fin de l'autorisation (exemple : 01/01/2017)</t>
  </si>
  <si>
    <t>Date d'entrée en vigueur (exemple : 01/01/2017)</t>
  </si>
  <si>
    <t>Date d'échéance (exemple : 01/01/2017)</t>
  </si>
  <si>
    <t>Convention collective :</t>
  </si>
  <si>
    <t>Personnes sorties dans l'année (file active) : situation à la sortie (personnes décédées comprises)</t>
  </si>
  <si>
    <t>Personnes sorties dans l'année : situation à la sortie  (personnes décédées comprises)</t>
  </si>
  <si>
    <t>Nombre de résidents avec un handicap reconnu par la MDPH</t>
  </si>
  <si>
    <t>Structuration de l'établissement</t>
  </si>
  <si>
    <t>GII : Dépenses liées au personnel</t>
  </si>
  <si>
    <t>GIII : Dépenses liées à la structure</t>
  </si>
  <si>
    <t>Nombre de personnes bénéficiant d'autres prestations sociales (allocation familiale …)</t>
  </si>
  <si>
    <t>Nombre de personnes ayant des ressources provenant d'un tiers</t>
  </si>
  <si>
    <t>Nombre de sortants ayant été exclus du dispositif (préciser le motif et le nombre de résidents correspondants ci-dessous)</t>
  </si>
  <si>
    <t>Montant mensuel de la participation des résidents</t>
  </si>
  <si>
    <t>Nombre de refus car le dossier est hors critères médicaux (pas de pathologie, pas de pathologie chronique,  pas de nécessité de coordination médicale)</t>
  </si>
  <si>
    <t>Nombre de refus car les modalités d'accueil ne permettent pas d'accueillir la personne (mobilité réduite, présence d'accompagnants, d'un animal,  …)</t>
  </si>
  <si>
    <t>Exemple : 3 personnes au total sont sorties de l'ACT dans l'année. Elles ont été hébergées en ACT respectivement 100 jours, 400 jours et 1000 jours. La durée moyenne de sejour des sortants est : (100 + 400 + 1000) / 3 = 500 jours</t>
  </si>
  <si>
    <t>avec des structures du secteur médico-social spécialisées en addictologie (CSAPA, CAARUD,..)</t>
  </si>
  <si>
    <t>avec des structures médico-sociales du secteur personnes âgées ou personnes handicapées (MAS, FAM, SAVS, SAMSAH, SSIAD, EHPAD…)</t>
  </si>
  <si>
    <t>Nombre de départs dans l'année</t>
  </si>
  <si>
    <t>Effectifs réels dans la structure</t>
  </si>
  <si>
    <t>Nombre de personnes bénéficiant de la protection universelle maladie (PUMA) (ex-CMU)</t>
  </si>
  <si>
    <t>Complémentaire Santé Solidaire (CSS) (ex-CMU-C)</t>
  </si>
  <si>
    <t>Parmi les candidatures reçues dans l'année, combien de personnes étaient atteintes de plusieurs pathologies ?  
Voir les listes des pathologies ci-dessus</t>
  </si>
  <si>
    <t>6-  Profil des personnes accueillies en fonction de leur(s) pathologie(s) (Ne pas tenir compte des accompagnants)</t>
  </si>
  <si>
    <t>Rapport d'Activité Standardisé Annuel 2022
Données 2021
- Appartements de coordination thérapeutique -</t>
  </si>
  <si>
    <t xml:space="preserve">en nombre d'Equivalent temps plein travaillé-ETPT
ETPT : un temps plein correspond à 35 heures par semaine (ex : un mi-temps est compté 0,5 ETPT)                                  Les ETP inscrits doivent correspondrent aux ETP prévus dans le budget prévisionnel ou autorisés (c'est à dire à l'équipe "idéale" sans tenir compte des départs, des remplacements, des difficultés de recrutements ...). </t>
  </si>
  <si>
    <t>Il s’agit ici de toutes les candidatures reçues et pas uniquement les candidatures des nouveaux entrants. Si vous n'avez que les données des entrants, ne pas remplir le tableau des pathologies ci-dessous.</t>
  </si>
  <si>
    <r>
      <t>Par exemple, pour "Femmes", il s'agit d'indiquer parmi toutes les candidatures reçues pour une "</t>
    </r>
    <r>
      <rPr>
        <b/>
        <sz val="10"/>
        <color rgb="FF0070C0"/>
        <rFont val="Arial"/>
        <family val="2"/>
      </rPr>
      <t>candidate</t>
    </r>
    <r>
      <rPr>
        <sz val="10"/>
        <color rgb="FF0070C0"/>
        <rFont val="Arial"/>
        <family val="2"/>
      </rPr>
      <t>" (case juste au dessus), combien de ces candidatures indiquaient la présence d'un ou plusieurs accompagants (femmes, hommes, enfants …)</t>
    </r>
  </si>
  <si>
    <t>ll s’agit ici uniquement des résidents de la file active admis dans l'année. Il ne faut pas tenir compte des accompagnants ni de toutes les candidatures</t>
  </si>
  <si>
    <t>Transgenre et intersexe</t>
  </si>
  <si>
    <t xml:space="preserve">Transgenre </t>
  </si>
  <si>
    <t>Ressource principale : indiquez une seule source de revenus (la plus importante) par personne. Pour un résident mineur, indiquez la ressource principale de la famille (des accompagnants) si possible.</t>
  </si>
  <si>
    <t>Numéro d'autorisation</t>
  </si>
  <si>
    <t>Personnel administratif et financier</t>
  </si>
  <si>
    <t>3- Soutien et suivi par l'équipe de l'ACT après la sortie</t>
  </si>
  <si>
    <t>1 - Capacité</t>
  </si>
  <si>
    <t xml:space="preserve">2-  Modalités d'hébergement </t>
  </si>
  <si>
    <t>3- Situation des personnes à l'entrée et à la sortie : Droit au séjour (Ne pas tenir compte des accompagnants)</t>
  </si>
  <si>
    <t>4- Situation des personnes à l'entrée et à la sortie :  Protection maladie (Ne pas tenir compte des accompagnants)</t>
  </si>
  <si>
    <t>5- Situation des personnes à l'entrée et à la sortie : Origine principale des ressources  (Ne pas tenir compte des accompagnants)</t>
  </si>
  <si>
    <t>6- Situation professionnelle des personnes à l'entrée et à la sortie (Ne pas tenir compte des accompagnants)</t>
  </si>
  <si>
    <t>2- Modalités de l'accompagnement médico-psycho-social</t>
  </si>
  <si>
    <t>IV.  LA FILE ACTIVE</t>
  </si>
  <si>
    <t>IX. LES SORTIES</t>
  </si>
  <si>
    <t>Toxicomanie (hors alcool et tabac) ou traitement de substitution aux opiacés</t>
  </si>
  <si>
    <t>Parmi les candidatures reçues dans l'année, combien de personnes présentaient des conduites addictives (hors tabac, jeux …) ?   
Voir VIII-7. Intégrer dans ce calcul les candidats dont le motif de candidature était une addiction (opiacés, alcool …)</t>
  </si>
  <si>
    <t>Conduites addictives ou traitement de substitution aux opiacés</t>
  </si>
  <si>
    <t>Nombre de résidents présents avec au moins une co-morbidité (hors addiction, éthylisme et handicap)</t>
  </si>
  <si>
    <t>Ne pas considérer les infections non chroniques, les effets post-chirurgicales, l'incontinence, la perte d'autonomie comme des comorbidités</t>
  </si>
  <si>
    <t>*L'usage à risque ou nocif d'une substance psychoactive est un mode de consommation préjudiciable à la santé, dont les complications peuvent être physiques ou psychiques.
Une substance psychoactive est une substance naturelle ou synthétique qui agit sur le psychisme en modifiant son fonctionnement. Elle peut entraîner des changements dans les perceptions, l'humeur, la conscience, le comportement, etc. exemple : héroïne, cocaïne, cannabis, alcool, certains médicaments comme les somnifères et les anxiolytiques...</t>
  </si>
  <si>
    <r>
      <t>Inscrire la situation d'hébergement à la sortie de toutes les personnes sorties du dispositif (</t>
    </r>
    <r>
      <rPr>
        <b/>
        <i/>
        <sz val="12"/>
        <color theme="1"/>
        <rFont val="Arial"/>
        <family val="2"/>
      </rPr>
      <t>exceptées les personnes décédées)</t>
    </r>
    <r>
      <rPr>
        <i/>
        <sz val="12"/>
        <color theme="1"/>
        <rFont val="Arial"/>
        <family val="2"/>
      </rPr>
      <t xml:space="preserve"> même celles qui ont été exclues ou qui ont rompu à leur initiative le contrat d'accompagnement</t>
    </r>
  </si>
  <si>
    <t>Observations / remarques / difficultes rencontrées pour le recueil de données:</t>
  </si>
  <si>
    <t>Handicap moteur/physique, cécité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</si>
</sst>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0#&quot; &quot;##&quot; &quot;##&quot; &quot;##&quot; &quot;##"/>
    <numFmt numFmtId="166" formatCode="#,##0.00\ &quot;€&quot;"/>
    <numFmt numFmtId="167" formatCode="dd/mm/yy;@"/>
  </numFmts>
  <fonts count="26" x14ac:knownFonts="1">
    <font>
      <sz val="11"/>
      <color theme="1"/>
      <name val="Calibri"/>
      <family val="2"/>
      <scheme val="minor"/>
    </font>
    <font>
      <sz val="12"/>
      <color theme="1"/>
      <name val="Arial"/>
      <family val="2"/>
    </font>
    <font>
      <sz val="12"/>
      <color rgb="FFFF0000"/>
      <name val="Arial"/>
      <family val="2"/>
    </font>
    <font>
      <i/>
      <sz val="10"/>
      <color theme="1"/>
      <name val="Arial"/>
      <family val="2"/>
    </font>
    <font>
      <b/>
      <sz val="12"/>
      <color theme="1"/>
      <name val="Arial"/>
      <family val="2"/>
    </font>
    <font>
      <b/>
      <u/>
      <sz val="12"/>
      <color theme="1"/>
      <name val="Arial"/>
      <family val="2"/>
    </font>
    <font>
      <sz val="12"/>
      <name val="Arial"/>
      <family val="2"/>
    </font>
    <font>
      <b/>
      <sz val="11"/>
      <color rgb="FFFF0000"/>
      <name val="Calibri"/>
      <family val="2"/>
      <scheme val="minor"/>
    </font>
    <font>
      <b/>
      <sz val="12"/>
      <name val="Arial"/>
      <family val="2"/>
    </font>
    <font>
      <b/>
      <sz val="12"/>
      <color rgb="FFFF0000"/>
      <name val="Arial"/>
      <family val="2"/>
    </font>
    <font>
      <u/>
      <sz val="12"/>
      <color theme="1"/>
      <name val="Arial"/>
      <family val="2"/>
    </font>
    <font>
      <i/>
      <sz val="12"/>
      <color theme="1"/>
      <name val="Arial"/>
      <family val="2"/>
    </font>
    <font>
      <sz val="11"/>
      <color theme="1"/>
      <name val="Arial"/>
      <family val="2"/>
    </font>
    <font>
      <b/>
      <sz val="16"/>
      <color theme="1"/>
      <name val="Arial"/>
      <family val="2"/>
    </font>
    <font>
      <b/>
      <sz val="11"/>
      <color theme="1"/>
      <name val="Calibri"/>
      <family val="2"/>
      <scheme val="minor"/>
    </font>
    <font>
      <sz val="11"/>
      <color rgb="FFFF0000"/>
      <name val="Calibri"/>
      <family val="2"/>
      <scheme val="minor"/>
    </font>
    <font>
      <sz val="11"/>
      <color theme="0"/>
      <name val="Calibri"/>
      <family val="2"/>
      <scheme val="minor"/>
    </font>
    <font>
      <sz val="11"/>
      <color rgb="FF00B050"/>
      <name val="Calibri"/>
      <family val="2"/>
      <scheme val="minor"/>
    </font>
    <font>
      <b/>
      <i/>
      <sz val="12"/>
      <color theme="1"/>
      <name val="Arial"/>
      <family val="2"/>
    </font>
    <font>
      <sz val="10"/>
      <color theme="1"/>
      <name val="Arial"/>
      <family val="2"/>
    </font>
    <font>
      <sz val="10"/>
      <color theme="1"/>
      <name val="Calibri"/>
      <family val="2"/>
      <scheme val="minor"/>
    </font>
    <font>
      <sz val="10"/>
      <color rgb="FF0070C0"/>
      <name val="Arial"/>
      <family val="2"/>
    </font>
    <font>
      <sz val="10"/>
      <color rgb="FF0070C0"/>
      <name val="Calibri"/>
      <family val="2"/>
      <scheme val="minor"/>
    </font>
    <font>
      <sz val="9"/>
      <color indexed="81"/>
      <name val="Tahoma"/>
      <family val="2"/>
    </font>
    <font>
      <b/>
      <sz val="9"/>
      <color indexed="81"/>
      <name val="Tahoma"/>
      <family val="2"/>
    </font>
    <font>
      <b/>
      <sz val="10"/>
      <color rgb="FF0070C0"/>
      <name val="Arial"/>
      <family val="2"/>
    </font>
  </fonts>
  <fills count="8">
    <fill>
      <patternFill patternType="none"/>
    </fill>
    <fill>
      <patternFill patternType="gray125"/>
    </fill>
    <fill>
      <patternFill patternType="solid">
        <fgColor rgb="FFB1A0C7"/>
        <bgColor indexed="64"/>
      </patternFill>
    </fill>
    <fill>
      <patternFill patternType="solid">
        <fgColor theme="2" tint="-9.9978637043366805E-2"/>
        <bgColor indexed="64"/>
      </patternFill>
    </fill>
    <fill>
      <patternFill patternType="solid">
        <fgColor rgb="FFE4DFEC"/>
        <bgColor indexed="64"/>
      </patternFill>
    </fill>
    <fill>
      <patternFill patternType="solid">
        <fgColor rgb="FFFFFF00"/>
        <bgColor indexed="64"/>
      </patternFill>
    </fill>
    <fill>
      <patternFill patternType="solid">
        <fgColor rgb="FFDDD9C4"/>
        <bgColor indexed="64"/>
      </patternFill>
    </fill>
    <fill>
      <patternFill patternType="solid">
        <fgColor theme="0"/>
        <bgColor indexed="64"/>
      </patternFill>
    </fill>
  </fills>
  <borders count="66">
    <border>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style="thin">
        <color theme="0" tint="-0.24994659260841701"/>
      </bottom>
      <diagonal/>
    </border>
    <border>
      <left style="thin">
        <color theme="1" tint="0.34998626667073579"/>
      </left>
      <right style="thin">
        <color theme="1" tint="0.34998626667073579"/>
      </right>
      <top style="thin">
        <color theme="0" tint="-0.24994659260841701"/>
      </top>
      <bottom style="thin">
        <color theme="0" tint="-0.24994659260841701"/>
      </bottom>
      <diagonal/>
    </border>
    <border>
      <left style="thin">
        <color theme="1" tint="0.34998626667073579"/>
      </left>
      <right style="thin">
        <color theme="1" tint="0.34998626667073579"/>
      </right>
      <top style="thin">
        <color theme="0" tint="-0.24994659260841701"/>
      </top>
      <bottom style="thin">
        <color theme="1" tint="0.34998626667073579"/>
      </bottom>
      <diagonal/>
    </border>
    <border>
      <left style="thin">
        <color theme="1" tint="0.34998626667073579"/>
      </left>
      <right/>
      <top style="thin">
        <color theme="1" tint="0.34998626667073579"/>
      </top>
      <bottom style="thin">
        <color theme="0" tint="-0.24994659260841701"/>
      </bottom>
      <diagonal/>
    </border>
    <border>
      <left style="thin">
        <color theme="1" tint="0.34998626667073579"/>
      </left>
      <right/>
      <top style="thin">
        <color theme="0" tint="-0.24994659260841701"/>
      </top>
      <bottom style="thin">
        <color theme="0" tint="-0.24994659260841701"/>
      </bottom>
      <diagonal/>
    </border>
    <border>
      <left style="thin">
        <color theme="1" tint="0.34998626667073579"/>
      </left>
      <right/>
      <top style="thin">
        <color theme="0" tint="-0.24994659260841701"/>
      </top>
      <bottom style="thin">
        <color theme="1" tint="0.34998626667073579"/>
      </bottom>
      <diagonal/>
    </border>
    <border>
      <left/>
      <right style="thin">
        <color theme="1" tint="0.34998626667073579"/>
      </right>
      <top style="thin">
        <color theme="1" tint="0.34998626667073579"/>
      </top>
      <bottom style="thin">
        <color theme="0" tint="-0.24994659260841701"/>
      </bottom>
      <diagonal/>
    </border>
    <border>
      <left/>
      <right style="thin">
        <color theme="1" tint="0.34998626667073579"/>
      </right>
      <top style="thin">
        <color theme="0" tint="-0.24994659260841701"/>
      </top>
      <bottom style="thin">
        <color theme="0" tint="-0.24994659260841701"/>
      </bottom>
      <diagonal/>
    </border>
    <border>
      <left/>
      <right style="thin">
        <color theme="1" tint="0.34998626667073579"/>
      </right>
      <top style="thin">
        <color theme="0" tint="-0.24994659260841701"/>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0" tint="-0.24994659260841701"/>
      </top>
      <bottom/>
      <diagonal/>
    </border>
    <border>
      <left style="thin">
        <color theme="1" tint="0.34998626667073579"/>
      </left>
      <right style="thin">
        <color theme="0" tint="-0.24994659260841701"/>
      </right>
      <top style="thin">
        <color theme="1" tint="0.34998626667073579"/>
      </top>
      <bottom style="thin">
        <color theme="0" tint="-0.24994659260841701"/>
      </bottom>
      <diagonal/>
    </border>
    <border>
      <left style="thin">
        <color theme="0" tint="-0.24994659260841701"/>
      </left>
      <right style="thin">
        <color theme="0" tint="-0.24994659260841701"/>
      </right>
      <top style="thin">
        <color theme="1" tint="0.34998626667073579"/>
      </top>
      <bottom style="thin">
        <color theme="0" tint="-0.24994659260841701"/>
      </bottom>
      <diagonal/>
    </border>
    <border>
      <left style="thin">
        <color theme="0" tint="-0.24994659260841701"/>
      </left>
      <right style="thin">
        <color theme="1" tint="0.34998626667073579"/>
      </right>
      <top style="thin">
        <color theme="1" tint="0.34998626667073579"/>
      </top>
      <bottom style="thin">
        <color theme="0" tint="-0.24994659260841701"/>
      </bottom>
      <diagonal/>
    </border>
    <border>
      <left style="thin">
        <color theme="1" tint="0.34998626667073579"/>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1" tint="0.34998626667073579"/>
      </right>
      <top style="thin">
        <color theme="0" tint="-0.24994659260841701"/>
      </top>
      <bottom style="thin">
        <color theme="0" tint="-0.24994659260841701"/>
      </bottom>
      <diagonal/>
    </border>
    <border>
      <left style="thin">
        <color theme="1" tint="0.34998626667073579"/>
      </left>
      <right style="thin">
        <color theme="0" tint="-0.24994659260841701"/>
      </right>
      <top style="thin">
        <color theme="0" tint="-0.24994659260841701"/>
      </top>
      <bottom style="thin">
        <color theme="1" tint="0.34998626667073579"/>
      </bottom>
      <diagonal/>
    </border>
    <border>
      <left style="thin">
        <color theme="0" tint="-0.24994659260841701"/>
      </left>
      <right style="thin">
        <color theme="0" tint="-0.24994659260841701"/>
      </right>
      <top style="thin">
        <color theme="0" tint="-0.24994659260841701"/>
      </top>
      <bottom style="thin">
        <color theme="1" tint="0.34998626667073579"/>
      </bottom>
      <diagonal/>
    </border>
    <border>
      <left style="thin">
        <color theme="0" tint="-0.24994659260841701"/>
      </left>
      <right style="thin">
        <color theme="1" tint="0.34998626667073579"/>
      </right>
      <top style="thin">
        <color theme="0" tint="-0.24994659260841701"/>
      </top>
      <bottom style="thin">
        <color theme="1" tint="0.34998626667073579"/>
      </bottom>
      <diagonal/>
    </border>
    <border>
      <left style="thin">
        <color theme="1" tint="0.34998626667073579"/>
      </left>
      <right style="thin">
        <color theme="0" tint="-0.24994659260841701"/>
      </right>
      <top style="thin">
        <color theme="1" tint="0.34998626667073579"/>
      </top>
      <bottom style="thin">
        <color theme="1" tint="0.34998626667073579"/>
      </bottom>
      <diagonal/>
    </border>
    <border>
      <left style="thin">
        <color theme="0" tint="-0.24994659260841701"/>
      </left>
      <right style="thin">
        <color theme="0" tint="-0.24994659260841701"/>
      </right>
      <top style="thin">
        <color theme="1" tint="0.34998626667073579"/>
      </top>
      <bottom style="thin">
        <color theme="1" tint="0.34998626667073579"/>
      </bottom>
      <diagonal/>
    </border>
    <border>
      <left style="thin">
        <color theme="0" tint="-0.24994659260841701"/>
      </left>
      <right style="thin">
        <color theme="1" tint="0.34998626667073579"/>
      </right>
      <top style="thin">
        <color theme="1" tint="0.34998626667073579"/>
      </top>
      <bottom style="thin">
        <color theme="1" tint="0.34998626667073579"/>
      </bottom>
      <diagonal/>
    </border>
    <border>
      <left style="thin">
        <color theme="0" tint="-0.24994659260841701"/>
      </left>
      <right style="thin">
        <color theme="1" tint="0.34998626667073579"/>
      </right>
      <top style="thin">
        <color theme="0" tint="-0.24994659260841701"/>
      </top>
      <bottom/>
      <diagonal/>
    </border>
    <border>
      <left style="thin">
        <color theme="1" tint="0.34998626667073579"/>
      </left>
      <right style="thin">
        <color theme="0" tint="-0.24994659260841701"/>
      </right>
      <top style="thin">
        <color theme="1" tint="0.34998626667073579"/>
      </top>
      <bottom/>
      <diagonal/>
    </border>
    <border>
      <left style="thin">
        <color theme="0" tint="-0.24994659260841701"/>
      </left>
      <right style="thin">
        <color theme="1" tint="0.34998626667073579"/>
      </right>
      <top style="thin">
        <color theme="1" tint="0.34998626667073579"/>
      </top>
      <bottom/>
      <diagonal/>
    </border>
    <border>
      <left/>
      <right/>
      <top/>
      <bottom style="thin">
        <color theme="1" tint="0.34998626667073579"/>
      </bottom>
      <diagonal/>
    </border>
    <border>
      <left style="thin">
        <color theme="0" tint="-0.24994659260841701"/>
      </left>
      <right/>
      <top style="thin">
        <color theme="1" tint="0.34998626667073579"/>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1" tint="0.34998626667073579"/>
      </bottom>
      <diagonal/>
    </border>
    <border>
      <left style="thin">
        <color theme="1" tint="0.34998626667073579"/>
      </left>
      <right style="thin">
        <color theme="0" tint="-0.24994659260841701"/>
      </right>
      <top style="thin">
        <color theme="0" tint="-0.24994659260841701"/>
      </top>
      <bottom/>
      <diagonal/>
    </border>
    <border>
      <left style="thin">
        <color theme="0" tint="-0.24994659260841701"/>
      </left>
      <right/>
      <top style="thin">
        <color theme="1" tint="0.34998626667073579"/>
      </top>
      <bottom style="thin">
        <color theme="1" tint="0.34998626667073579"/>
      </bottom>
      <diagonal/>
    </border>
    <border>
      <left/>
      <right style="thin">
        <color theme="0" tint="-0.24994659260841701"/>
      </right>
      <top style="thin">
        <color theme="1" tint="0.34998626667073579"/>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1" tint="0.34998626667073579"/>
      </bottom>
      <diagonal/>
    </border>
    <border>
      <left style="thin">
        <color theme="1" tint="0.34998626667073579"/>
      </left>
      <right style="thin">
        <color theme="0" tint="-0.24994659260841701"/>
      </right>
      <top/>
      <bottom style="thin">
        <color theme="1" tint="0.34998626667073579"/>
      </bottom>
      <diagonal/>
    </border>
    <border>
      <left style="thin">
        <color theme="0" tint="-0.24994659260841701"/>
      </left>
      <right/>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right/>
      <top style="thin">
        <color theme="0" tint="-0.14993743705557422"/>
      </top>
      <bottom/>
      <diagonal/>
    </border>
    <border>
      <left style="thin">
        <color theme="1" tint="0.34998626667073579"/>
      </left>
      <right style="thin">
        <color theme="1" tint="0.34998626667073579"/>
      </right>
      <top style="thin">
        <color theme="1" tint="0.34998626667073579"/>
      </top>
      <bottom/>
      <diagonal/>
    </border>
    <border>
      <left/>
      <right style="thin">
        <color theme="1" tint="0.34998626667073579"/>
      </right>
      <top/>
      <bottom/>
      <diagonal/>
    </border>
    <border>
      <left style="thin">
        <color theme="0" tint="-0.24994659260841701"/>
      </left>
      <right/>
      <top style="thin">
        <color theme="1" tint="0.34998626667073579"/>
      </top>
      <bottom/>
      <diagonal/>
    </border>
    <border>
      <left style="thin">
        <color theme="0" tint="-0.24994659260841701"/>
      </left>
      <right style="thin">
        <color theme="0" tint="-0.24994659260841701"/>
      </right>
      <top style="thin">
        <color theme="1" tint="0.34998626667073579"/>
      </top>
      <bottom/>
      <diagonal/>
    </border>
    <border>
      <left style="thin">
        <color theme="0" tint="-0.24994659260841701"/>
      </left>
      <right style="thin">
        <color theme="0" tint="-0.24994659260841701"/>
      </right>
      <top/>
      <bottom style="thin">
        <color theme="1" tint="0.34998626667073579"/>
      </bottom>
      <diagonal/>
    </border>
    <border>
      <left style="thin">
        <color theme="1" tint="0.34998626667073579"/>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style="thin">
        <color theme="1" tint="0.34998626667073579"/>
      </left>
      <right style="thin">
        <color theme="1" tint="0.34998626667073579"/>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1" tint="0.34998626667073579"/>
      </right>
      <top style="thin">
        <color theme="0" tint="-0.24994659260841701"/>
      </top>
      <bottom/>
      <diagonal/>
    </border>
    <border>
      <left/>
      <right/>
      <top style="thin">
        <color theme="1" tint="0.34998626667073579"/>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thin">
        <color theme="1" tint="0.34998626667073579"/>
      </bottom>
      <diagonal/>
    </border>
    <border>
      <left/>
      <right style="thin">
        <color theme="0" tint="-0.24994659260841701"/>
      </right>
      <top style="thin">
        <color theme="1" tint="0.34998626667073579"/>
      </top>
      <bottom style="thin">
        <color theme="1" tint="0.34998626667073579"/>
      </bottom>
      <diagonal/>
    </border>
    <border>
      <left/>
      <right/>
      <top style="thin">
        <color theme="0" tint="-0.24994659260841701"/>
      </top>
      <bottom/>
      <diagonal/>
    </border>
    <border>
      <left/>
      <right/>
      <top style="thin">
        <color theme="1" tint="0.34998626667073579"/>
      </top>
      <bottom style="thin">
        <color theme="1" tint="0.34998626667073579"/>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style="thin">
        <color theme="1" tint="0.34998626667073579"/>
      </right>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style="thin">
        <color theme="1" tint="0.34998626667073579"/>
      </right>
      <top/>
      <bottom style="thin">
        <color theme="1" tint="0.34998626667073579"/>
      </bottom>
      <diagonal/>
    </border>
    <border>
      <left style="thin">
        <color theme="1" tint="0.34998626667073579"/>
      </left>
      <right/>
      <top/>
      <bottom/>
      <diagonal/>
    </border>
    <border>
      <left/>
      <right style="thin">
        <color theme="1" tint="0.34998626667073579"/>
      </right>
      <top/>
      <bottom style="thin">
        <color theme="1" tint="0.34998626667073579"/>
      </bottom>
      <diagonal/>
    </border>
    <border>
      <left/>
      <right style="thin">
        <color theme="0" tint="-0.24994659260841701"/>
      </right>
      <top style="thin">
        <color theme="0" tint="-0.24994659260841701"/>
      </top>
      <bottom/>
      <diagonal/>
    </border>
  </borders>
  <cellStyleXfs count="4">
    <xf numFmtId="0" fontId="0" fillId="0" borderId="0"/>
    <xf numFmtId="0" fontId="2" fillId="5" borderId="0"/>
    <xf numFmtId="0" fontId="1" fillId="6" borderId="0"/>
    <xf numFmtId="0" fontId="3" fillId="0" borderId="0">
      <alignment vertical="center"/>
    </xf>
  </cellStyleXfs>
  <cellXfs count="388">
    <xf numFmtId="0" fontId="0" fillId="0" borderId="0" xfId="0"/>
    <xf numFmtId="0" fontId="0" fillId="0" borderId="0" xfId="0"/>
    <xf numFmtId="0" fontId="1" fillId="0" borderId="0" xfId="0" applyFont="1" applyAlignment="1">
      <alignment vertical="center"/>
    </xf>
    <xf numFmtId="0" fontId="3" fillId="0" borderId="0" xfId="3" applyAlignment="1">
      <alignment vertical="center"/>
    </xf>
    <xf numFmtId="0" fontId="1" fillId="2" borderId="0" xfId="0" applyFont="1" applyFill="1" applyAlignment="1">
      <alignment vertical="center"/>
    </xf>
    <xf numFmtId="0" fontId="1" fillId="4" borderId="0" xfId="0" applyFont="1" applyFill="1" applyAlignment="1">
      <alignment vertical="center"/>
    </xf>
    <xf numFmtId="0" fontId="0" fillId="0" borderId="0" xfId="0" applyAlignment="1">
      <alignment vertical="center"/>
    </xf>
    <xf numFmtId="0" fontId="3" fillId="0" borderId="0" xfId="0" applyFont="1" applyAlignment="1">
      <alignment vertical="center"/>
    </xf>
    <xf numFmtId="0" fontId="1" fillId="0" borderId="0" xfId="0" applyFont="1" applyBorder="1" applyAlignment="1">
      <alignment horizontal="right" vertical="center" wrapText="1"/>
    </xf>
    <xf numFmtId="0" fontId="1"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3" fillId="0" borderId="0" xfId="3">
      <alignment vertical="center"/>
    </xf>
    <xf numFmtId="0" fontId="6" fillId="0" borderId="0" xfId="0" applyFont="1" applyFill="1" applyAlignment="1">
      <alignment horizontal="right" vertical="center" wrapText="1"/>
    </xf>
    <xf numFmtId="0" fontId="1" fillId="0" borderId="0" xfId="0" applyFont="1" applyAlignment="1">
      <alignment horizontal="center" vertical="center" wrapText="1"/>
    </xf>
    <xf numFmtId="0" fontId="1" fillId="0" borderId="0" xfId="0" applyFont="1" applyFill="1" applyAlignment="1">
      <alignment vertical="center"/>
    </xf>
    <xf numFmtId="0" fontId="7" fillId="0" borderId="0" xfId="0" applyFont="1" applyAlignment="1">
      <alignment horizontal="left" vertical="center" indent="1"/>
    </xf>
    <xf numFmtId="0" fontId="1" fillId="0" borderId="0" xfId="0" applyFont="1" applyAlignment="1">
      <alignment horizontal="center" vertical="center"/>
    </xf>
    <xf numFmtId="0" fontId="9" fillId="0" borderId="0" xfId="0" applyFont="1" applyFill="1" applyAlignment="1">
      <alignment vertical="center"/>
    </xf>
    <xf numFmtId="0" fontId="6" fillId="0" borderId="0" xfId="0" applyFont="1" applyFill="1" applyAlignment="1">
      <alignment vertical="center"/>
    </xf>
    <xf numFmtId="0" fontId="2" fillId="0" borderId="0" xfId="1" applyFill="1" applyAlignment="1"/>
    <xf numFmtId="0" fontId="2" fillId="0" borderId="0" xfId="1" applyFill="1" applyAlignment="1">
      <alignment horizontal="right"/>
    </xf>
    <xf numFmtId="0" fontId="5" fillId="0" borderId="0" xfId="0" applyFont="1" applyAlignment="1">
      <alignment horizontal="left" vertical="center"/>
    </xf>
    <xf numFmtId="0" fontId="8" fillId="0" borderId="0" xfId="0" applyFont="1" applyFill="1" applyAlignment="1">
      <alignment horizontal="center" vertical="center" wrapText="1"/>
    </xf>
    <xf numFmtId="0" fontId="2" fillId="0" borderId="0" xfId="0" applyFont="1" applyAlignment="1">
      <alignment vertical="center"/>
    </xf>
    <xf numFmtId="0" fontId="1" fillId="0" borderId="0" xfId="0" applyFont="1" applyAlignment="1">
      <alignment vertical="center" wrapText="1"/>
    </xf>
    <xf numFmtId="0" fontId="2" fillId="0" borderId="0" xfId="1" applyFill="1" applyAlignment="1">
      <alignment vertical="center"/>
    </xf>
    <xf numFmtId="0" fontId="2" fillId="0" borderId="0" xfId="0" applyFont="1" applyFill="1" applyAlignment="1">
      <alignment vertical="center"/>
    </xf>
    <xf numFmtId="0" fontId="1" fillId="0" borderId="0" xfId="0" applyFont="1" applyAlignment="1">
      <alignment horizontal="center" vertical="center" wrapText="1"/>
    </xf>
    <xf numFmtId="0" fontId="10" fillId="0" borderId="0" xfId="0" applyFont="1" applyAlignment="1">
      <alignment vertical="center"/>
    </xf>
    <xf numFmtId="0" fontId="6" fillId="0" borderId="0" xfId="1" applyFont="1" applyFill="1" applyAlignment="1">
      <alignment vertical="center"/>
    </xf>
    <xf numFmtId="0" fontId="1" fillId="0" borderId="0" xfId="0" applyFont="1" applyAlignment="1">
      <alignment horizontal="center" vertical="center" wrapText="1"/>
    </xf>
    <xf numFmtId="0" fontId="4" fillId="0" borderId="0" xfId="0" applyFont="1" applyAlignment="1">
      <alignment horizontal="right" vertical="center"/>
    </xf>
    <xf numFmtId="0" fontId="2" fillId="0" borderId="0" xfId="1" applyFont="1" applyFill="1" applyAlignment="1">
      <alignment vertical="center"/>
    </xf>
    <xf numFmtId="0" fontId="4" fillId="0" borderId="0" xfId="0" applyFont="1" applyAlignment="1">
      <alignment horizontal="center" vertical="center"/>
    </xf>
    <xf numFmtId="0" fontId="2" fillId="0" borderId="0" xfId="0" applyFont="1" applyAlignment="1">
      <alignment horizontal="right" vertical="center"/>
    </xf>
    <xf numFmtId="0" fontId="0" fillId="4" borderId="0" xfId="0" applyFill="1"/>
    <xf numFmtId="0" fontId="0" fillId="0" borderId="0" xfId="0" applyAlignment="1">
      <alignment horizontal="left"/>
    </xf>
    <xf numFmtId="0" fontId="1" fillId="0" borderId="0" xfId="0" applyFont="1" applyAlignment="1">
      <alignment horizontal="left" vertical="center"/>
    </xf>
    <xf numFmtId="0" fontId="8" fillId="0" borderId="1" xfId="1" applyFont="1" applyFill="1" applyBorder="1" applyAlignment="1">
      <alignment horizontal="center" vertical="center"/>
    </xf>
    <xf numFmtId="0" fontId="8" fillId="0" borderId="0" xfId="0" applyFont="1" applyFill="1" applyAlignment="1">
      <alignment horizontal="center" vertical="center"/>
    </xf>
    <xf numFmtId="0" fontId="0" fillId="0" borderId="0" xfId="0" applyAlignment="1">
      <alignment horizontal="center"/>
    </xf>
    <xf numFmtId="0" fontId="11" fillId="0" borderId="0" xfId="0" applyFont="1" applyAlignment="1">
      <alignment vertical="center"/>
    </xf>
    <xf numFmtId="0" fontId="11" fillId="0" borderId="0" xfId="3" applyFont="1" applyAlignment="1">
      <alignment vertical="center"/>
    </xf>
    <xf numFmtId="0" fontId="2" fillId="0" borderId="0" xfId="1" applyFill="1" applyAlignment="1">
      <alignment horizontal="left" indent="1"/>
    </xf>
    <xf numFmtId="0" fontId="2" fillId="0" borderId="0" xfId="1" applyFill="1" applyAlignment="1">
      <alignment horizontal="right" indent="1"/>
    </xf>
    <xf numFmtId="0" fontId="8" fillId="0" borderId="22" xfId="1" applyFont="1" applyFill="1" applyBorder="1" applyAlignment="1">
      <alignment horizontal="center" vertical="center"/>
    </xf>
    <xf numFmtId="0" fontId="8" fillId="0" borderId="33" xfId="1" applyFont="1" applyFill="1" applyBorder="1" applyAlignment="1">
      <alignment horizontal="center" vertical="center"/>
    </xf>
    <xf numFmtId="0" fontId="8" fillId="0" borderId="41"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37" xfId="1" applyFont="1" applyFill="1" applyBorder="1" applyAlignment="1">
      <alignment horizontal="center" vertical="center"/>
    </xf>
    <xf numFmtId="0" fontId="8" fillId="0" borderId="45" xfId="1" applyFont="1" applyFill="1" applyBorder="1" applyAlignment="1">
      <alignment horizontal="center" vertical="center"/>
    </xf>
    <xf numFmtId="0" fontId="8" fillId="0" borderId="38" xfId="1" applyFont="1" applyFill="1" applyBorder="1" applyAlignment="1">
      <alignment horizontal="center" vertical="center"/>
    </xf>
    <xf numFmtId="0" fontId="8" fillId="0" borderId="39"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1" xfId="2" applyFill="1" applyBorder="1" applyAlignment="1">
      <alignment horizontal="center" vertical="center"/>
    </xf>
    <xf numFmtId="0" fontId="8" fillId="0" borderId="1" xfId="2" applyFont="1" applyFill="1" applyBorder="1" applyAlignment="1">
      <alignment horizontal="center" vertical="center"/>
    </xf>
    <xf numFmtId="0" fontId="4" fillId="0" borderId="48" xfId="2" applyFont="1" applyFill="1" applyBorder="1" applyAlignment="1">
      <alignment horizontal="center" vertical="center"/>
    </xf>
    <xf numFmtId="0" fontId="4" fillId="0" borderId="3" xfId="2" applyFont="1" applyFill="1" applyBorder="1" applyAlignment="1">
      <alignment horizontal="center" vertical="center"/>
    </xf>
    <xf numFmtId="0" fontId="4" fillId="0" borderId="4" xfId="2" applyFont="1" applyFill="1" applyBorder="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right" vertical="center"/>
    </xf>
    <xf numFmtId="0" fontId="2" fillId="0" borderId="0" xfId="1" applyFill="1" applyAlignment="1">
      <alignment horizontal="right" indent="2"/>
    </xf>
    <xf numFmtId="0" fontId="2" fillId="0" borderId="0" xfId="1" applyFill="1" applyAlignment="1">
      <alignment horizontal="left" indent="2"/>
    </xf>
    <xf numFmtId="0" fontId="1" fillId="0" borderId="0" xfId="2" applyFill="1" applyBorder="1" applyAlignment="1">
      <alignment horizontal="center" vertical="center"/>
    </xf>
    <xf numFmtId="0" fontId="12" fillId="0" borderId="0" xfId="0" applyFont="1" applyAlignment="1">
      <alignment horizontal="right" vertical="center" wrapText="1"/>
    </xf>
    <xf numFmtId="0" fontId="2" fillId="0" borderId="0" xfId="1" applyFont="1" applyFill="1" applyAlignment="1">
      <alignment horizontal="right" vertical="center"/>
    </xf>
    <xf numFmtId="0" fontId="1" fillId="0" borderId="0" xfId="0" applyFont="1" applyAlignment="1">
      <alignment horizontal="right" vertical="center" wrapText="1"/>
    </xf>
    <xf numFmtId="0" fontId="1" fillId="0" borderId="0" xfId="0" applyFont="1" applyAlignment="1">
      <alignment horizontal="right" vertical="center"/>
    </xf>
    <xf numFmtId="0" fontId="1" fillId="0" borderId="0" xfId="0" applyFont="1" applyBorder="1" applyAlignment="1">
      <alignment horizontal="center" vertical="center" wrapText="1"/>
    </xf>
    <xf numFmtId="0" fontId="1" fillId="0" borderId="0" xfId="0" applyFont="1" applyAlignment="1">
      <alignment horizontal="center" vertical="center" wrapText="1"/>
    </xf>
    <xf numFmtId="0" fontId="8" fillId="0" borderId="11" xfId="1" applyFont="1" applyFill="1" applyBorder="1" applyAlignment="1">
      <alignment horizontal="center" vertical="center"/>
    </xf>
    <xf numFmtId="0" fontId="1" fillId="0" borderId="15" xfId="0" applyFont="1" applyBorder="1" applyAlignment="1">
      <alignment horizontal="right" vertical="center" wrapText="1"/>
    </xf>
    <xf numFmtId="0" fontId="1" fillId="0" borderId="16" xfId="0" applyFont="1" applyBorder="1" applyAlignment="1">
      <alignment horizontal="right" vertical="center" wrapText="1"/>
    </xf>
    <xf numFmtId="0" fontId="1" fillId="0" borderId="18" xfId="0" applyFont="1" applyBorder="1" applyAlignment="1">
      <alignment horizontal="right" vertical="center" wrapText="1"/>
    </xf>
    <xf numFmtId="0" fontId="1" fillId="0" borderId="0" xfId="0" applyFont="1" applyAlignment="1">
      <alignment horizontal="right" vertical="center"/>
    </xf>
    <xf numFmtId="0" fontId="1" fillId="0" borderId="18" xfId="0" applyFont="1" applyBorder="1" applyAlignment="1">
      <alignment horizontal="right" vertical="center" wrapText="1"/>
    </xf>
    <xf numFmtId="0" fontId="1" fillId="0" borderId="21" xfId="0" applyFont="1" applyBorder="1" applyAlignment="1">
      <alignment horizontal="right" vertical="center" wrapText="1"/>
    </xf>
    <xf numFmtId="0" fontId="1" fillId="0" borderId="0" xfId="0" applyFont="1" applyAlignment="1">
      <alignment horizontal="center" vertical="center" wrapText="1"/>
    </xf>
    <xf numFmtId="0" fontId="14" fillId="0" borderId="0" xfId="0" applyFont="1" applyAlignment="1">
      <alignment horizontal="right" vertical="center"/>
    </xf>
    <xf numFmtId="0" fontId="1" fillId="0" borderId="0" xfId="0" applyFont="1" applyFill="1" applyBorder="1" applyAlignment="1">
      <alignment horizontal="right" vertical="center" wrapText="1"/>
    </xf>
    <xf numFmtId="0" fontId="4" fillId="0" borderId="2" xfId="2" applyFont="1" applyFill="1" applyBorder="1" applyAlignment="1">
      <alignment horizontal="center" vertical="center"/>
    </xf>
    <xf numFmtId="0" fontId="4" fillId="0" borderId="0" xfId="0" applyFont="1" applyBorder="1" applyAlignment="1">
      <alignment horizontal="center" vertical="center" wrapText="1"/>
    </xf>
    <xf numFmtId="0" fontId="4" fillId="0" borderId="59" xfId="2" applyFont="1" applyFill="1" applyBorder="1" applyAlignment="1">
      <alignment horizontal="center" vertical="center"/>
    </xf>
    <xf numFmtId="0" fontId="1" fillId="0" borderId="18" xfId="0" applyFont="1" applyFill="1" applyBorder="1" applyAlignment="1">
      <alignment horizontal="right" vertical="center" wrapText="1"/>
    </xf>
    <xf numFmtId="0" fontId="4" fillId="0" borderId="12" xfId="2" applyFont="1" applyFill="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2" fillId="5" borderId="0" xfId="0" applyFont="1" applyFill="1" applyAlignment="1">
      <alignment vertical="center"/>
    </xf>
    <xf numFmtId="0" fontId="1" fillId="0" borderId="0" xfId="0" applyFont="1"/>
    <xf numFmtId="0" fontId="10" fillId="0" borderId="0" xfId="0" applyFont="1" applyAlignment="1">
      <alignment horizontal="right" vertical="center"/>
    </xf>
    <xf numFmtId="0" fontId="1" fillId="0" borderId="29" xfId="0" applyFont="1" applyBorder="1" applyAlignment="1">
      <alignment horizontal="right" vertical="center" wrapText="1"/>
    </xf>
    <xf numFmtId="0" fontId="1" fillId="0" borderId="30" xfId="0" applyFont="1" applyBorder="1" applyAlignment="1">
      <alignment horizontal="right"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2" applyFont="1" applyFill="1" applyBorder="1" applyAlignment="1">
      <alignment horizontal="center" vertical="center"/>
    </xf>
    <xf numFmtId="0" fontId="14" fillId="0" borderId="11"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4" fillId="0" borderId="8" xfId="2" applyFont="1" applyFill="1" applyBorder="1" applyAlignment="1">
      <alignment horizontal="center" vertical="center"/>
    </xf>
    <xf numFmtId="0" fontId="4" fillId="0" borderId="9" xfId="2" applyFont="1" applyFill="1" applyBorder="1" applyAlignment="1">
      <alignment horizontal="center" vertical="center"/>
    </xf>
    <xf numFmtId="0" fontId="4" fillId="0" borderId="50" xfId="2" applyFont="1" applyFill="1" applyBorder="1" applyAlignment="1">
      <alignment horizontal="center" vertical="center"/>
    </xf>
    <xf numFmtId="0" fontId="4" fillId="0" borderId="64" xfId="2" applyFont="1" applyFill="1" applyBorder="1" applyAlignment="1">
      <alignment horizontal="center" vertical="center"/>
    </xf>
    <xf numFmtId="0" fontId="15" fillId="0" borderId="0" xfId="0" applyFont="1" applyAlignment="1">
      <alignment horizontal="left"/>
    </xf>
    <xf numFmtId="0" fontId="16" fillId="0" borderId="0" xfId="0" applyFont="1" applyFill="1" applyAlignment="1">
      <alignment wrapText="1"/>
    </xf>
    <xf numFmtId="0" fontId="0" fillId="0" borderId="0" xfId="0" applyBorder="1"/>
    <xf numFmtId="0" fontId="8" fillId="0" borderId="40" xfId="1" applyFont="1" applyFill="1" applyBorder="1" applyAlignment="1">
      <alignment vertical="center"/>
    </xf>
    <xf numFmtId="0" fontId="0" fillId="0" borderId="13" xfId="0" applyBorder="1" applyAlignment="1">
      <alignment vertical="center" wrapText="1"/>
    </xf>
    <xf numFmtId="0" fontId="15" fillId="0" borderId="0" xfId="0" applyFont="1" applyAlignment="1">
      <alignment vertical="center"/>
    </xf>
    <xf numFmtId="0" fontId="4" fillId="0" borderId="3" xfId="0" applyFont="1" applyBorder="1" applyAlignment="1">
      <alignment horizontal="center" vertical="center"/>
    </xf>
    <xf numFmtId="0" fontId="14" fillId="7" borderId="1" xfId="0" applyFont="1" applyFill="1" applyBorder="1" applyAlignment="1">
      <alignment horizontal="center" vertical="center"/>
    </xf>
    <xf numFmtId="0" fontId="0" fillId="0" borderId="0" xfId="0" applyFill="1"/>
    <xf numFmtId="167" fontId="0" fillId="0" borderId="0" xfId="0" applyNumberFormat="1"/>
    <xf numFmtId="0" fontId="15" fillId="0" borderId="0" xfId="0" applyFont="1"/>
    <xf numFmtId="0" fontId="17" fillId="0" borderId="0" xfId="0" applyFont="1"/>
    <xf numFmtId="0" fontId="0" fillId="0" borderId="0" xfId="0" applyAlignment="1"/>
    <xf numFmtId="0" fontId="1" fillId="6" borderId="51" xfId="2" applyBorder="1" applyAlignment="1" applyProtection="1">
      <alignment horizontal="center" vertical="center"/>
      <protection locked="0"/>
    </xf>
    <xf numFmtId="0" fontId="1" fillId="6" borderId="52" xfId="2" applyBorder="1" applyAlignment="1" applyProtection="1">
      <alignment horizontal="center" vertical="center"/>
      <protection locked="0"/>
    </xf>
    <xf numFmtId="0" fontId="1" fillId="6" borderId="55" xfId="2" applyBorder="1" applyAlignment="1" applyProtection="1">
      <alignment horizontal="center" vertical="center"/>
      <protection locked="0"/>
    </xf>
    <xf numFmtId="0" fontId="1" fillId="6" borderId="53" xfId="2" applyBorder="1" applyAlignment="1" applyProtection="1">
      <alignment horizontal="center" vertical="center"/>
      <protection locked="0"/>
    </xf>
    <xf numFmtId="0" fontId="1" fillId="6" borderId="2" xfId="2" applyBorder="1" applyAlignment="1" applyProtection="1">
      <alignment horizontal="center" vertical="center"/>
      <protection locked="0"/>
    </xf>
    <xf numFmtId="14" fontId="1" fillId="6" borderId="4" xfId="2" applyNumberFormat="1" applyBorder="1" applyAlignment="1" applyProtection="1">
      <alignment horizontal="center" vertical="center"/>
      <protection locked="0"/>
    </xf>
    <xf numFmtId="0" fontId="1" fillId="6" borderId="5" xfId="2" applyFont="1" applyBorder="1" applyAlignment="1" applyProtection="1">
      <alignment horizontal="center" vertical="center"/>
      <protection locked="0"/>
    </xf>
    <xf numFmtId="0" fontId="1" fillId="6" borderId="6" xfId="2" applyFont="1" applyBorder="1" applyAlignment="1" applyProtection="1">
      <alignment horizontal="center" vertical="center"/>
      <protection locked="0"/>
    </xf>
    <xf numFmtId="0" fontId="1" fillId="6" borderId="7" xfId="2" applyFont="1" applyBorder="1" applyAlignment="1" applyProtection="1">
      <alignment horizontal="center" vertical="center"/>
      <protection locked="0"/>
    </xf>
    <xf numFmtId="0" fontId="1" fillId="0" borderId="0" xfId="0" applyFont="1" applyProtection="1">
      <protection locked="0"/>
    </xf>
    <xf numFmtId="0" fontId="0" fillId="0" borderId="0" xfId="0" applyProtection="1">
      <protection locked="0"/>
    </xf>
    <xf numFmtId="0" fontId="1" fillId="6" borderId="2" xfId="2" applyFont="1" applyBorder="1" applyAlignment="1" applyProtection="1">
      <alignment horizontal="center" vertical="center"/>
      <protection locked="0"/>
    </xf>
    <xf numFmtId="0" fontId="1" fillId="6" borderId="3" xfId="2" applyFont="1" applyBorder="1" applyAlignment="1" applyProtection="1">
      <alignment horizontal="center" vertical="center"/>
      <protection locked="0"/>
    </xf>
    <xf numFmtId="0" fontId="1" fillId="6" borderId="4" xfId="2" applyFont="1" applyBorder="1" applyAlignment="1" applyProtection="1">
      <alignment horizontal="center" vertical="center"/>
      <protection locked="0"/>
    </xf>
    <xf numFmtId="0" fontId="1" fillId="6" borderId="61" xfId="2" applyBorder="1" applyAlignment="1" applyProtection="1">
      <alignment horizontal="center" vertical="center"/>
      <protection locked="0"/>
    </xf>
    <xf numFmtId="0" fontId="1" fillId="6" borderId="60" xfId="2" applyBorder="1" applyAlignment="1" applyProtection="1">
      <alignment horizontal="center" vertical="center"/>
      <protection locked="0"/>
    </xf>
    <xf numFmtId="0" fontId="1" fillId="6" borderId="46" xfId="2" applyBorder="1" applyAlignment="1" applyProtection="1">
      <alignment horizontal="center" vertical="center"/>
      <protection locked="0"/>
    </xf>
    <xf numFmtId="0" fontId="1" fillId="6" borderId="47" xfId="2" applyBorder="1" applyAlignment="1" applyProtection="1">
      <alignment horizontal="center" vertical="center"/>
      <protection locked="0"/>
    </xf>
    <xf numFmtId="0" fontId="1" fillId="6" borderId="4"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3"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29" xfId="0" applyFont="1" applyFill="1" applyBorder="1" applyAlignment="1" applyProtection="1">
      <alignment horizontal="center" vertical="center"/>
      <protection locked="0"/>
    </xf>
    <xf numFmtId="0" fontId="1" fillId="3" borderId="16" xfId="0" applyFont="1" applyFill="1" applyBorder="1" applyAlignment="1" applyProtection="1">
      <alignment horizontal="center" vertical="center"/>
      <protection locked="0"/>
    </xf>
    <xf numFmtId="0" fontId="1" fillId="3" borderId="17" xfId="0" applyFont="1" applyFill="1" applyBorder="1" applyAlignment="1" applyProtection="1">
      <alignment horizontal="center" vertical="center"/>
      <protection locked="0"/>
    </xf>
    <xf numFmtId="0" fontId="1" fillId="3" borderId="30" xfId="0" applyFont="1" applyFill="1" applyBorder="1" applyAlignment="1" applyProtection="1">
      <alignment horizontal="center" vertical="center"/>
      <protection locked="0"/>
    </xf>
    <xf numFmtId="0" fontId="1" fillId="3" borderId="19" xfId="0" applyFont="1" applyFill="1" applyBorder="1" applyAlignment="1" applyProtection="1">
      <alignment horizontal="center" vertical="center"/>
      <protection locked="0"/>
    </xf>
    <xf numFmtId="0" fontId="1" fillId="3" borderId="20" xfId="0" applyFont="1" applyFill="1" applyBorder="1" applyAlignment="1" applyProtection="1">
      <alignment horizontal="center" vertical="center"/>
      <protection locked="0"/>
    </xf>
    <xf numFmtId="0" fontId="1" fillId="3" borderId="31" xfId="0" applyFont="1" applyFill="1" applyBorder="1" applyAlignment="1" applyProtection="1">
      <alignment horizontal="center" vertical="center"/>
      <protection locked="0"/>
    </xf>
    <xf numFmtId="0" fontId="1" fillId="6" borderId="49" xfId="2" applyBorder="1" applyAlignment="1" applyProtection="1">
      <alignment horizontal="center" vertical="center"/>
      <protection locked="0"/>
    </xf>
    <xf numFmtId="0" fontId="1" fillId="6" borderId="45" xfId="2" applyBorder="1" applyAlignment="1" applyProtection="1">
      <alignment horizontal="center" vertical="center"/>
      <protection locked="0"/>
    </xf>
    <xf numFmtId="0" fontId="1" fillId="6" borderId="2" xfId="0" applyFont="1" applyFill="1" applyBorder="1" applyAlignment="1" applyProtection="1">
      <alignment horizontal="center" vertical="center"/>
      <protection locked="0"/>
    </xf>
    <xf numFmtId="0" fontId="1" fillId="6" borderId="4" xfId="0" applyFont="1" applyFill="1" applyBorder="1" applyAlignment="1" applyProtection="1">
      <alignment horizontal="center" vertical="center"/>
      <protection locked="0"/>
    </xf>
    <xf numFmtId="0" fontId="1" fillId="6" borderId="39" xfId="2" applyBorder="1" applyAlignment="1" applyProtection="1">
      <alignment horizontal="center" vertical="center"/>
      <protection locked="0"/>
    </xf>
    <xf numFmtId="0" fontId="1" fillId="6" borderId="1" xfId="2" applyBorder="1" applyAlignment="1" applyProtection="1">
      <alignment horizontal="center" vertical="center"/>
      <protection locked="0"/>
    </xf>
    <xf numFmtId="0" fontId="1" fillId="6" borderId="8" xfId="2" applyBorder="1" applyAlignment="1" applyProtection="1">
      <alignment horizontal="center" vertical="center"/>
      <protection locked="0"/>
    </xf>
    <xf numFmtId="0" fontId="1" fillId="6" borderId="9" xfId="2" applyBorder="1" applyAlignment="1" applyProtection="1">
      <alignment horizontal="center" vertical="center"/>
      <protection locked="0"/>
    </xf>
    <xf numFmtId="0" fontId="1" fillId="6" borderId="10" xfId="2" applyBorder="1" applyAlignment="1" applyProtection="1">
      <alignment horizontal="center" vertical="center"/>
      <protection locked="0"/>
    </xf>
    <xf numFmtId="0" fontId="1" fillId="6" borderId="12" xfId="2" applyBorder="1" applyAlignment="1" applyProtection="1">
      <alignment horizontal="center" vertical="center"/>
      <protection locked="0"/>
    </xf>
    <xf numFmtId="0" fontId="1" fillId="6" borderId="13" xfId="2" applyFont="1" applyBorder="1" applyAlignment="1" applyProtection="1">
      <alignment horizontal="center" vertical="center"/>
      <protection locked="0"/>
    </xf>
    <xf numFmtId="0" fontId="1" fillId="6" borderId="14" xfId="2" applyFont="1" applyBorder="1" applyAlignment="1" applyProtection="1">
      <alignment horizontal="center" vertical="center"/>
      <protection locked="0"/>
    </xf>
    <xf numFmtId="0" fontId="1" fillId="6" borderId="29" xfId="2" applyFont="1" applyBorder="1" applyAlignment="1" applyProtection="1">
      <alignment horizontal="center" vertical="center"/>
      <protection locked="0"/>
    </xf>
    <xf numFmtId="0" fontId="1" fillId="6" borderId="16" xfId="2" applyFont="1" applyBorder="1" applyAlignment="1" applyProtection="1">
      <alignment horizontal="center" vertical="center"/>
      <protection locked="0"/>
    </xf>
    <xf numFmtId="0" fontId="1" fillId="6" borderId="17" xfId="2" applyFont="1" applyBorder="1" applyAlignment="1" applyProtection="1">
      <alignment horizontal="center" vertical="center"/>
      <protection locked="0"/>
    </xf>
    <xf numFmtId="0" fontId="1" fillId="6" borderId="30" xfId="2" applyFont="1" applyBorder="1" applyAlignment="1" applyProtection="1">
      <alignment horizontal="center" vertical="center"/>
      <protection locked="0"/>
    </xf>
    <xf numFmtId="0" fontId="1" fillId="6" borderId="19" xfId="2" applyFont="1" applyBorder="1" applyAlignment="1" applyProtection="1">
      <alignment horizontal="center" vertical="center"/>
      <protection locked="0"/>
    </xf>
    <xf numFmtId="0" fontId="1" fillId="6" borderId="20" xfId="2" applyFont="1" applyBorder="1" applyAlignment="1" applyProtection="1">
      <alignment horizontal="center" vertical="center"/>
      <protection locked="0"/>
    </xf>
    <xf numFmtId="0" fontId="1" fillId="6" borderId="31" xfId="2" applyFont="1" applyBorder="1" applyAlignment="1" applyProtection="1">
      <alignment horizontal="center" vertical="center"/>
      <protection locked="0"/>
    </xf>
    <xf numFmtId="20" fontId="1" fillId="0" borderId="0" xfId="0" applyNumberFormat="1" applyFont="1" applyAlignment="1">
      <alignment vertical="center"/>
    </xf>
    <xf numFmtId="0" fontId="11" fillId="0" borderId="0" xfId="0" applyFont="1"/>
    <xf numFmtId="0" fontId="1" fillId="6" borderId="16" xfId="2" applyBorder="1" applyAlignment="1" applyProtection="1">
      <alignment horizontal="center" vertical="center"/>
      <protection locked="0"/>
    </xf>
    <xf numFmtId="0" fontId="1" fillId="6" borderId="18" xfId="2" applyBorder="1" applyAlignment="1" applyProtection="1">
      <alignment horizontal="center" vertical="center"/>
      <protection locked="0"/>
    </xf>
    <xf numFmtId="0" fontId="1" fillId="6" borderId="30" xfId="2" applyBorder="1" applyAlignment="1" applyProtection="1">
      <alignment horizontal="center" vertical="center"/>
      <protection locked="0"/>
    </xf>
    <xf numFmtId="0" fontId="1" fillId="6" borderId="34" xfId="2" applyBorder="1" applyAlignment="1" applyProtection="1">
      <alignment horizontal="center" vertical="center"/>
      <protection locked="0"/>
    </xf>
    <xf numFmtId="0" fontId="1" fillId="6" borderId="15" xfId="2" applyBorder="1" applyAlignment="1" applyProtection="1">
      <alignment horizontal="center" vertical="center"/>
      <protection locked="0"/>
    </xf>
    <xf numFmtId="0" fontId="1" fillId="6" borderId="35" xfId="2" applyBorder="1" applyAlignment="1" applyProtection="1">
      <alignment horizontal="center" vertical="center"/>
      <protection locked="0"/>
    </xf>
    <xf numFmtId="0" fontId="1" fillId="6" borderId="36" xfId="2" applyBorder="1" applyAlignment="1" applyProtection="1">
      <alignment horizontal="center" vertical="center"/>
      <protection locked="0"/>
    </xf>
    <xf numFmtId="0" fontId="1" fillId="6" borderId="21"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6" borderId="19" xfId="2" applyBorder="1" applyAlignment="1" applyProtection="1">
      <alignment horizontal="center" vertical="center"/>
      <protection locked="0"/>
    </xf>
    <xf numFmtId="0" fontId="1" fillId="6" borderId="17" xfId="2" applyBorder="1" applyAlignment="1" applyProtection="1">
      <alignment horizontal="center" vertical="center"/>
      <protection locked="0"/>
    </xf>
    <xf numFmtId="0" fontId="1" fillId="6" borderId="23" xfId="2" applyBorder="1" applyAlignment="1" applyProtection="1">
      <alignment horizontal="center" vertical="center"/>
      <protection locked="0"/>
    </xf>
    <xf numFmtId="0" fontId="8" fillId="0" borderId="26" xfId="1" applyFont="1" applyFill="1" applyBorder="1" applyAlignment="1">
      <alignment horizontal="center" vertical="center"/>
    </xf>
    <xf numFmtId="0" fontId="8" fillId="0" borderId="44" xfId="1" applyFont="1" applyFill="1" applyBorder="1" applyAlignment="1">
      <alignment horizontal="center" vertical="center"/>
    </xf>
    <xf numFmtId="0" fontId="1" fillId="6" borderId="13" xfId="2" applyBorder="1" applyAlignment="1" applyProtection="1">
      <alignment horizontal="center" vertical="center"/>
      <protection locked="0"/>
    </xf>
    <xf numFmtId="0" fontId="1" fillId="6" borderId="29" xfId="2" applyBorder="1" applyAlignment="1" applyProtection="1">
      <alignment horizontal="center" vertical="center"/>
      <protection locked="0"/>
    </xf>
    <xf numFmtId="0" fontId="1" fillId="6" borderId="14"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2" xfId="2" applyBorder="1" applyAlignment="1" applyProtection="1">
      <alignment horizontal="center" vertical="center"/>
      <protection locked="0"/>
    </xf>
    <xf numFmtId="0" fontId="1" fillId="6" borderId="20" xfId="2" applyBorder="1" applyAlignment="1" applyProtection="1">
      <alignment horizontal="center" vertical="center"/>
      <protection locked="0"/>
    </xf>
    <xf numFmtId="0" fontId="1" fillId="6" borderId="32" xfId="2" applyBorder="1" applyAlignment="1" applyProtection="1">
      <alignment horizontal="center" vertical="center"/>
      <protection locked="0"/>
    </xf>
    <xf numFmtId="0" fontId="1" fillId="6" borderId="25" xfId="2" applyBorder="1" applyAlignment="1" applyProtection="1">
      <alignment horizontal="center" vertical="center"/>
      <protection locked="0"/>
    </xf>
    <xf numFmtId="0" fontId="1" fillId="6" borderId="37" xfId="2" applyBorder="1" applyAlignment="1" applyProtection="1">
      <alignment horizontal="center" vertical="center"/>
      <protection locked="0"/>
    </xf>
    <xf numFmtId="0" fontId="1" fillId="6" borderId="62" xfId="2" applyBorder="1" applyAlignment="1" applyProtection="1">
      <alignment horizontal="center" vertical="center"/>
      <protection locked="0"/>
    </xf>
    <xf numFmtId="0" fontId="8" fillId="0" borderId="43" xfId="1" applyFont="1" applyFill="1" applyBorder="1" applyAlignment="1">
      <alignment horizontal="center" vertical="center"/>
    </xf>
    <xf numFmtId="0" fontId="1" fillId="6" borderId="33" xfId="2" applyBorder="1" applyAlignment="1" applyProtection="1">
      <alignment horizontal="center" vertical="center"/>
      <protection locked="0"/>
    </xf>
    <xf numFmtId="0" fontId="1" fillId="6" borderId="31" xfId="2" applyBorder="1" applyAlignment="1" applyProtection="1">
      <alignment horizontal="center" vertical="center"/>
      <protection locked="0"/>
    </xf>
    <xf numFmtId="0" fontId="4" fillId="0" borderId="0" xfId="0" applyFont="1" applyAlignment="1">
      <alignment horizontal="right" vertical="center"/>
    </xf>
    <xf numFmtId="14" fontId="1" fillId="6" borderId="2" xfId="2" applyNumberFormat="1" applyBorder="1" applyAlignment="1" applyProtection="1">
      <alignment horizontal="center" vertical="center"/>
      <protection locked="0"/>
    </xf>
    <xf numFmtId="0" fontId="1" fillId="6" borderId="65" xfId="2" applyBorder="1" applyAlignment="1" applyProtection="1">
      <alignment horizontal="center" vertical="center"/>
      <protection locked="0"/>
    </xf>
    <xf numFmtId="0" fontId="0" fillId="0" borderId="0" xfId="0" applyAlignment="1">
      <alignment horizontal="center" vertical="center"/>
    </xf>
    <xf numFmtId="0" fontId="2" fillId="0" borderId="0" xfId="1" applyFill="1" applyAlignment="1">
      <alignment horizontal="center" vertical="center"/>
    </xf>
    <xf numFmtId="0" fontId="1" fillId="0" borderId="0" xfId="0" applyFont="1" applyAlignment="1">
      <alignment horizontal="right" vertical="center"/>
    </xf>
    <xf numFmtId="0" fontId="1" fillId="6" borderId="41" xfId="2" applyBorder="1" applyAlignment="1" applyProtection="1">
      <alignment horizontal="center" vertical="center"/>
      <protection locked="0"/>
    </xf>
    <xf numFmtId="166" fontId="1" fillId="6" borderId="2" xfId="2" applyNumberFormat="1" applyBorder="1" applyAlignment="1" applyProtection="1">
      <alignment horizontal="center" vertical="center"/>
      <protection locked="0"/>
    </xf>
    <xf numFmtId="166" fontId="1" fillId="6" borderId="4" xfId="2" applyNumberFormat="1" applyBorder="1" applyAlignment="1" applyProtection="1">
      <alignment horizontal="center" vertical="center"/>
      <protection locked="0"/>
    </xf>
    <xf numFmtId="0" fontId="1" fillId="0" borderId="0" xfId="0" applyFont="1" applyFill="1" applyBorder="1" applyAlignment="1">
      <alignment horizontal="right" vertical="center"/>
    </xf>
    <xf numFmtId="0" fontId="1" fillId="0" borderId="0" xfId="2" applyFill="1" applyBorder="1" applyAlignment="1" applyProtection="1">
      <alignment horizontal="center" vertical="center"/>
      <protection locked="0"/>
    </xf>
    <xf numFmtId="0" fontId="1" fillId="0" borderId="0" xfId="0" applyFont="1" applyBorder="1" applyAlignment="1">
      <alignment horizontal="right" vertical="center" wrapText="1"/>
    </xf>
    <xf numFmtId="0" fontId="1" fillId="6" borderId="6" xfId="2" applyBorder="1" applyAlignment="1" applyProtection="1">
      <alignment horizontal="center" vertical="center" wrapText="1"/>
      <protection locked="0"/>
    </xf>
    <xf numFmtId="1" fontId="1" fillId="6" borderId="13" xfId="2" applyNumberFormat="1" applyBorder="1" applyAlignment="1" applyProtection="1">
      <alignment horizontal="center" vertical="center"/>
      <protection locked="0"/>
    </xf>
    <xf numFmtId="1" fontId="1" fillId="6" borderId="16" xfId="2" applyNumberFormat="1" applyBorder="1" applyAlignment="1" applyProtection="1">
      <alignment horizontal="center" vertical="center"/>
      <protection locked="0"/>
    </xf>
    <xf numFmtId="1" fontId="1" fillId="6" borderId="19" xfId="2" applyNumberFormat="1" applyBorder="1" applyAlignment="1" applyProtection="1">
      <alignment horizontal="center" vertical="center"/>
      <protection locked="0"/>
    </xf>
    <xf numFmtId="0" fontId="1" fillId="6" borderId="5" xfId="2" applyBorder="1" applyAlignment="1" applyProtection="1">
      <alignment horizontal="center" vertical="center" wrapText="1"/>
      <protection locked="0"/>
    </xf>
    <xf numFmtId="0" fontId="1" fillId="6" borderId="7" xfId="2" applyBorder="1" applyAlignment="1" applyProtection="1">
      <alignment horizontal="center" vertical="center" wrapText="1"/>
      <protection locked="0"/>
    </xf>
    <xf numFmtId="0" fontId="1" fillId="0" borderId="0" xfId="0" applyFont="1" applyAlignment="1">
      <alignment horizontal="center" vertical="center" wrapText="1"/>
    </xf>
    <xf numFmtId="0" fontId="21" fillId="0" borderId="63" xfId="0" applyFont="1" applyBorder="1" applyAlignment="1">
      <alignment vertical="center" wrapText="1"/>
    </xf>
    <xf numFmtId="0" fontId="22" fillId="0" borderId="0" xfId="0" applyFont="1" applyAlignment="1">
      <alignment vertical="center" wrapText="1"/>
    </xf>
    <xf numFmtId="0" fontId="21" fillId="0" borderId="0" xfId="0" applyFont="1" applyAlignment="1">
      <alignment vertical="center"/>
    </xf>
    <xf numFmtId="0" fontId="22" fillId="0" borderId="0" xfId="0" applyFont="1" applyAlignment="1">
      <alignment vertical="center"/>
    </xf>
    <xf numFmtId="0" fontId="0" fillId="0" borderId="0" xfId="0" applyAlignment="1">
      <alignment vertical="center"/>
    </xf>
    <xf numFmtId="0" fontId="1" fillId="0" borderId="0" xfId="0" applyFont="1" applyAlignment="1">
      <alignment horizontal="right" vertical="center" wrapText="1"/>
    </xf>
    <xf numFmtId="0" fontId="1" fillId="0" borderId="0" xfId="0" applyFont="1" applyBorder="1" applyAlignment="1">
      <alignment horizontal="right" vertical="center" wrapText="1"/>
    </xf>
    <xf numFmtId="0" fontId="4" fillId="0" borderId="0" xfId="0" applyFont="1" applyAlignment="1">
      <alignment horizontal="right" vertical="center"/>
    </xf>
    <xf numFmtId="0" fontId="4" fillId="0" borderId="42" xfId="0" applyFont="1" applyBorder="1" applyAlignment="1">
      <alignment horizontal="right" vertical="center"/>
    </xf>
    <xf numFmtId="0" fontId="3" fillId="0" borderId="28" xfId="3" applyBorder="1" applyAlignment="1">
      <alignment vertical="center" wrapText="1"/>
    </xf>
    <xf numFmtId="0" fontId="8" fillId="0" borderId="57" xfId="0" applyFont="1" applyFill="1" applyBorder="1" applyAlignment="1">
      <alignment horizontal="right" vertical="center" wrapText="1"/>
    </xf>
    <xf numFmtId="0" fontId="8" fillId="0" borderId="58" xfId="0" applyFont="1" applyFill="1" applyBorder="1" applyAlignment="1">
      <alignment horizontal="right" vertical="center" wrapText="1"/>
    </xf>
    <xf numFmtId="0" fontId="6" fillId="0" borderId="0" xfId="0" applyFont="1" applyFill="1" applyAlignment="1">
      <alignment horizontal="right" vertical="center" wrapText="1"/>
    </xf>
    <xf numFmtId="0" fontId="6" fillId="0" borderId="42" xfId="0" applyFont="1" applyFill="1" applyBorder="1" applyAlignment="1">
      <alignment horizontal="right" vertical="center" wrapText="1"/>
    </xf>
    <xf numFmtId="0" fontId="1" fillId="0" borderId="0" xfId="0" applyFont="1" applyAlignment="1">
      <alignment horizontal="right" vertical="center"/>
    </xf>
    <xf numFmtId="0" fontId="1" fillId="6" borderId="13" xfId="2" applyBorder="1" applyAlignment="1" applyProtection="1">
      <alignment horizontal="center" vertical="center"/>
      <protection locked="0"/>
    </xf>
    <xf numFmtId="0" fontId="1" fillId="6" borderId="29" xfId="2" applyBorder="1" applyAlignment="1" applyProtection="1">
      <alignment horizontal="center" vertical="center"/>
      <protection locked="0"/>
    </xf>
    <xf numFmtId="0" fontId="1" fillId="6" borderId="16" xfId="2" applyBorder="1" applyAlignment="1" applyProtection="1">
      <alignment horizontal="center" vertical="center"/>
      <protection locked="0"/>
    </xf>
    <xf numFmtId="0" fontId="1" fillId="6" borderId="30" xfId="2" applyBorder="1" applyAlignment="1" applyProtection="1">
      <alignment horizontal="center" vertical="center"/>
      <protection locked="0"/>
    </xf>
    <xf numFmtId="0" fontId="1" fillId="6" borderId="19" xfId="2" applyBorder="1" applyAlignment="1" applyProtection="1">
      <alignment horizontal="center" vertical="center"/>
      <protection locked="0"/>
    </xf>
    <xf numFmtId="0" fontId="1" fillId="6" borderId="31" xfId="2" applyBorder="1" applyAlignment="1" applyProtection="1">
      <alignment horizontal="center" vertical="center"/>
      <protection locked="0"/>
    </xf>
    <xf numFmtId="0" fontId="1" fillId="0" borderId="42" xfId="0" applyFont="1" applyBorder="1" applyAlignment="1">
      <alignment horizontal="right" vertical="center" wrapText="1"/>
    </xf>
    <xf numFmtId="0" fontId="4" fillId="0" borderId="0" xfId="0" applyFont="1" applyAlignment="1">
      <alignment horizontal="right" vertical="center" wrapText="1"/>
    </xf>
    <xf numFmtId="0" fontId="4" fillId="0" borderId="42" xfId="0" applyFont="1" applyBorder="1" applyAlignment="1">
      <alignment horizontal="right" vertical="center" wrapText="1"/>
    </xf>
    <xf numFmtId="0" fontId="11" fillId="0" borderId="0" xfId="3" applyFont="1" applyAlignment="1">
      <alignment vertical="center" wrapText="1"/>
    </xf>
    <xf numFmtId="0" fontId="1" fillId="6" borderId="22" xfId="2" applyBorder="1" applyAlignment="1" applyProtection="1">
      <alignment horizontal="center" vertical="center" wrapText="1"/>
      <protection locked="0"/>
    </xf>
    <xf numFmtId="0" fontId="1" fillId="6" borderId="54" xfId="2" applyBorder="1" applyAlignment="1" applyProtection="1">
      <alignment horizontal="center" vertical="center" wrapText="1"/>
      <protection locked="0"/>
    </xf>
    <xf numFmtId="0" fontId="1" fillId="6" borderId="23" xfId="2" applyBorder="1" applyAlignment="1" applyProtection="1">
      <alignment horizontal="center" vertical="center" wrapText="1"/>
      <protection locked="0"/>
    </xf>
    <xf numFmtId="0" fontId="1" fillId="6" borderId="24" xfId="2" applyBorder="1" applyAlignment="1" applyProtection="1">
      <alignment horizontal="center" vertical="center" wrapText="1"/>
      <protection locked="0"/>
    </xf>
    <xf numFmtId="0" fontId="1" fillId="6" borderId="16" xfId="2" applyFont="1" applyBorder="1" applyAlignment="1" applyProtection="1">
      <alignment horizontal="center" vertical="center"/>
      <protection locked="0"/>
    </xf>
    <xf numFmtId="0" fontId="1" fillId="6" borderId="30" xfId="2" applyFont="1" applyBorder="1" applyAlignment="1" applyProtection="1">
      <alignment horizontal="center" vertical="center"/>
      <protection locked="0"/>
    </xf>
    <xf numFmtId="0" fontId="1" fillId="6" borderId="19" xfId="2" applyFont="1" applyBorder="1" applyAlignment="1" applyProtection="1">
      <alignment horizontal="center" vertical="center"/>
      <protection locked="0"/>
    </xf>
    <xf numFmtId="0" fontId="1" fillId="6" borderId="31" xfId="2" applyFont="1" applyBorder="1" applyAlignment="1" applyProtection="1">
      <alignment horizontal="center" vertical="center"/>
      <protection locked="0"/>
    </xf>
    <xf numFmtId="0" fontId="1" fillId="6" borderId="13" xfId="2" applyFont="1" applyBorder="1" applyAlignment="1" applyProtection="1">
      <alignment horizontal="center" vertical="center"/>
      <protection locked="0"/>
    </xf>
    <xf numFmtId="0" fontId="1" fillId="6" borderId="29" xfId="2" applyFont="1" applyBorder="1" applyAlignment="1" applyProtection="1">
      <alignment horizontal="center" vertical="center"/>
      <protection locked="0"/>
    </xf>
    <xf numFmtId="0" fontId="1" fillId="0" borderId="0" xfId="0" applyFont="1" applyBorder="1" applyAlignment="1">
      <alignment horizontal="right" vertical="center"/>
    </xf>
    <xf numFmtId="0" fontId="1" fillId="0" borderId="42" xfId="0" applyFont="1" applyBorder="1" applyAlignment="1">
      <alignment horizontal="right" vertical="center"/>
    </xf>
    <xf numFmtId="0" fontId="4" fillId="0" borderId="0" xfId="0" applyFont="1" applyAlignment="1">
      <alignment vertical="center"/>
    </xf>
    <xf numFmtId="0" fontId="1" fillId="0" borderId="0" xfId="0" applyFont="1" applyAlignment="1">
      <alignment vertical="center" wrapText="1"/>
    </xf>
    <xf numFmtId="0" fontId="10" fillId="0" borderId="0" xfId="0" applyFont="1" applyAlignment="1">
      <alignment horizontal="right" vertical="center"/>
    </xf>
    <xf numFmtId="0" fontId="0" fillId="0" borderId="63" xfId="0" applyBorder="1" applyAlignment="1">
      <alignment wrapText="1"/>
    </xf>
    <xf numFmtId="0" fontId="0" fillId="0" borderId="0" xfId="0" applyBorder="1" applyAlignment="1">
      <alignment wrapText="1"/>
    </xf>
    <xf numFmtId="0" fontId="8" fillId="0" borderId="0" xfId="0" applyFont="1" applyFill="1" applyAlignment="1">
      <alignment horizontal="right" vertical="center"/>
    </xf>
    <xf numFmtId="0" fontId="8" fillId="0" borderId="42" xfId="0" applyFont="1" applyFill="1" applyBorder="1" applyAlignment="1">
      <alignment horizontal="right" vertical="center"/>
    </xf>
    <xf numFmtId="0" fontId="0" fillId="0" borderId="19" xfId="0" applyBorder="1" applyAlignment="1">
      <alignment horizontal="right" vertical="center" wrapText="1"/>
    </xf>
    <xf numFmtId="0" fontId="0" fillId="0" borderId="20" xfId="0" applyBorder="1" applyAlignment="1">
      <alignment horizontal="right" vertical="center" wrapText="1"/>
    </xf>
    <xf numFmtId="0" fontId="0" fillId="0" borderId="21" xfId="0" applyBorder="1" applyAlignment="1">
      <alignment horizontal="right" vertical="center" wrapText="1"/>
    </xf>
    <xf numFmtId="0" fontId="0" fillId="0" borderId="16" xfId="0" applyBorder="1" applyAlignment="1">
      <alignment vertical="center" wrapText="1"/>
    </xf>
    <xf numFmtId="0" fontId="8" fillId="0" borderId="0" xfId="0" applyFont="1" applyFill="1" applyBorder="1" applyAlignment="1">
      <alignment horizontal="right" vertical="center"/>
    </xf>
    <xf numFmtId="0" fontId="0" fillId="0" borderId="0" xfId="0" applyAlignment="1">
      <alignment horizontal="right" vertical="center"/>
    </xf>
    <xf numFmtId="0" fontId="1" fillId="6" borderId="14" xfId="2" applyBorder="1" applyAlignment="1" applyProtection="1">
      <alignment horizontal="center" vertical="center"/>
      <protection locked="0"/>
    </xf>
    <xf numFmtId="0" fontId="1" fillId="6" borderId="20" xfId="2" applyBorder="1" applyAlignment="1" applyProtection="1">
      <alignment horizontal="center" vertical="center"/>
      <protection locked="0"/>
    </xf>
    <xf numFmtId="0" fontId="0" fillId="0" borderId="14" xfId="0" applyBorder="1" applyAlignment="1">
      <alignment horizontal="right" vertical="center" wrapText="1"/>
    </xf>
    <xf numFmtId="0" fontId="0" fillId="0" borderId="15" xfId="0" applyBorder="1" applyAlignment="1">
      <alignment horizontal="right" vertical="center" wrapText="1"/>
    </xf>
    <xf numFmtId="0" fontId="0" fillId="0" borderId="17" xfId="0" applyBorder="1" applyAlignment="1">
      <alignment horizontal="right" vertical="center" wrapText="1"/>
    </xf>
    <xf numFmtId="0" fontId="0" fillId="0" borderId="18" xfId="0" applyBorder="1" applyAlignment="1">
      <alignment horizontal="right" vertical="center" wrapText="1"/>
    </xf>
    <xf numFmtId="0" fontId="5" fillId="0" borderId="0" xfId="0" applyFont="1" applyAlignment="1">
      <alignment horizontal="right" vertical="center" wrapText="1"/>
    </xf>
    <xf numFmtId="0" fontId="12" fillId="0" borderId="0" xfId="0" applyFont="1" applyAlignment="1">
      <alignment horizontal="right" vertical="center" wrapText="1"/>
    </xf>
    <xf numFmtId="0" fontId="1" fillId="6" borderId="21"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6" borderId="15" xfId="2" applyBorder="1" applyAlignment="1" applyProtection="1">
      <alignment horizontal="center" vertical="center"/>
      <protection locked="0"/>
    </xf>
    <xf numFmtId="0" fontId="1" fillId="6" borderId="17" xfId="2" applyBorder="1" applyAlignment="1" applyProtection="1">
      <alignment horizontal="center" vertical="center"/>
      <protection locked="0"/>
    </xf>
    <xf numFmtId="0" fontId="8" fillId="0" borderId="26" xfId="1" applyFont="1" applyFill="1" applyBorder="1" applyAlignment="1">
      <alignment horizontal="center" vertical="center"/>
    </xf>
    <xf numFmtId="0" fontId="8" fillId="0" borderId="43" xfId="1" applyFont="1" applyFill="1" applyBorder="1" applyAlignment="1">
      <alignment horizontal="center" vertical="center"/>
    </xf>
    <xf numFmtId="0" fontId="8" fillId="0" borderId="27" xfId="1" applyFont="1" applyFill="1" applyBorder="1" applyAlignment="1">
      <alignment horizontal="center" vertical="center"/>
    </xf>
    <xf numFmtId="0" fontId="1" fillId="0" borderId="0" xfId="0" applyFont="1" applyAlignment="1">
      <alignment horizontal="center" vertical="center" wrapText="1"/>
    </xf>
    <xf numFmtId="0" fontId="6" fillId="0" borderId="0" xfId="0" applyFont="1" applyAlignment="1">
      <alignment horizontal="center" vertical="center" wrapText="1"/>
    </xf>
    <xf numFmtId="0" fontId="1" fillId="0" borderId="13" xfId="0" applyFont="1" applyBorder="1" applyAlignment="1">
      <alignment horizontal="right" vertical="center"/>
    </xf>
    <xf numFmtId="0" fontId="1" fillId="0" borderId="16" xfId="0" applyFont="1" applyBorder="1" applyAlignment="1">
      <alignment horizontal="right" vertical="center"/>
    </xf>
    <xf numFmtId="49" fontId="1" fillId="6" borderId="13" xfId="2" applyNumberFormat="1" applyBorder="1" applyAlignment="1" applyProtection="1">
      <alignment horizontal="center" vertical="center"/>
      <protection locked="0"/>
    </xf>
    <xf numFmtId="49" fontId="1" fillId="6" borderId="15" xfId="2" applyNumberFormat="1" applyBorder="1" applyAlignment="1" applyProtection="1">
      <alignment horizontal="center" vertical="center"/>
      <protection locked="0"/>
    </xf>
    <xf numFmtId="0" fontId="1" fillId="6" borderId="18" xfId="2" applyBorder="1" applyAlignment="1" applyProtection="1">
      <alignment horizontal="center" vertical="center"/>
      <protection locked="0"/>
    </xf>
    <xf numFmtId="14" fontId="1" fillId="6" borderId="19" xfId="2" applyNumberFormat="1" applyBorder="1" applyAlignment="1" applyProtection="1">
      <alignment horizontal="center" vertical="center"/>
      <protection locked="0"/>
    </xf>
    <xf numFmtId="14" fontId="1" fillId="6" borderId="21" xfId="2" applyNumberFormat="1" applyBorder="1" applyAlignment="1" applyProtection="1">
      <alignment horizontal="center" vertical="center"/>
      <protection locked="0"/>
    </xf>
    <xf numFmtId="0" fontId="1" fillId="0" borderId="16" xfId="0" applyFont="1" applyBorder="1" applyAlignment="1">
      <alignment horizontal="right" vertical="center" wrapText="1"/>
    </xf>
    <xf numFmtId="0" fontId="1" fillId="0" borderId="13" xfId="0" applyFont="1" applyBorder="1" applyAlignment="1">
      <alignment horizontal="right" vertical="center" wrapText="1"/>
    </xf>
    <xf numFmtId="0" fontId="1" fillId="0" borderId="18" xfId="0" applyFont="1" applyBorder="1" applyAlignment="1">
      <alignment horizontal="right" vertical="center" wrapText="1"/>
    </xf>
    <xf numFmtId="0" fontId="1" fillId="0" borderId="19" xfId="0" applyFont="1" applyBorder="1" applyAlignment="1">
      <alignment horizontal="right" vertical="center" wrapText="1"/>
    </xf>
    <xf numFmtId="0" fontId="1" fillId="0" borderId="21" xfId="0" applyFont="1" applyBorder="1" applyAlignment="1">
      <alignment horizontal="right" vertical="center" wrapText="1"/>
    </xf>
    <xf numFmtId="0" fontId="1" fillId="6" borderId="6" xfId="2" applyBorder="1" applyAlignment="1" applyProtection="1">
      <alignment horizontal="center" vertical="center" wrapText="1"/>
      <protection locked="0"/>
    </xf>
    <xf numFmtId="0" fontId="1" fillId="6" borderId="52" xfId="2" applyBorder="1" applyAlignment="1" applyProtection="1">
      <alignment horizontal="center" vertical="center" wrapText="1"/>
      <protection locked="0"/>
    </xf>
    <xf numFmtId="0" fontId="1" fillId="6" borderId="9" xfId="2" applyBorder="1" applyAlignment="1" applyProtection="1">
      <alignment horizontal="center" vertical="center" wrapText="1"/>
      <protection locked="0"/>
    </xf>
    <xf numFmtId="0" fontId="1" fillId="6" borderId="13" xfId="2" applyBorder="1" applyAlignment="1" applyProtection="1">
      <alignment horizontal="center" vertical="center" wrapText="1"/>
      <protection locked="0"/>
    </xf>
    <xf numFmtId="0" fontId="1" fillId="6" borderId="14" xfId="2" applyBorder="1" applyAlignment="1" applyProtection="1">
      <alignment horizontal="center" vertical="center" wrapText="1"/>
      <protection locked="0"/>
    </xf>
    <xf numFmtId="0" fontId="1" fillId="6" borderId="15" xfId="2" applyBorder="1" applyAlignment="1" applyProtection="1">
      <alignment horizontal="center" vertical="center" wrapText="1"/>
      <protection locked="0"/>
    </xf>
    <xf numFmtId="0" fontId="1" fillId="6" borderId="16" xfId="2" applyBorder="1" applyAlignment="1" applyProtection="1">
      <alignment horizontal="center" vertical="center" wrapText="1"/>
      <protection locked="0"/>
    </xf>
    <xf numFmtId="0" fontId="1" fillId="6" borderId="17" xfId="2" applyBorder="1" applyAlignment="1" applyProtection="1">
      <alignment horizontal="center" vertical="center" wrapText="1"/>
      <protection locked="0"/>
    </xf>
    <xf numFmtId="0" fontId="1" fillId="6" borderId="18" xfId="2" applyBorder="1" applyAlignment="1" applyProtection="1">
      <alignment horizontal="center" vertical="center" wrapText="1"/>
      <protection locked="0"/>
    </xf>
    <xf numFmtId="0" fontId="1" fillId="6" borderId="19" xfId="2" applyBorder="1" applyAlignment="1" applyProtection="1">
      <alignment horizontal="center" vertical="center" wrapText="1"/>
      <protection locked="0"/>
    </xf>
    <xf numFmtId="0" fontId="1" fillId="6" borderId="20" xfId="2" applyBorder="1" applyAlignment="1" applyProtection="1">
      <alignment horizontal="center" vertical="center" wrapText="1"/>
      <protection locked="0"/>
    </xf>
    <xf numFmtId="0" fontId="1" fillId="6" borderId="21" xfId="2" applyBorder="1" applyAlignment="1" applyProtection="1">
      <alignment horizontal="center" vertical="center" wrapText="1"/>
      <protection locked="0"/>
    </xf>
    <xf numFmtId="0" fontId="1" fillId="6" borderId="23" xfId="2" applyBorder="1" applyAlignment="1" applyProtection="1">
      <alignment horizontal="center" vertical="center"/>
      <protection locked="0"/>
    </xf>
    <xf numFmtId="49" fontId="1" fillId="6" borderId="22" xfId="2" applyNumberFormat="1" applyBorder="1" applyAlignment="1" applyProtection="1">
      <alignment horizontal="center" vertical="center"/>
      <protection locked="0"/>
    </xf>
    <xf numFmtId="49" fontId="1" fillId="6" borderId="23" xfId="2" applyNumberFormat="1" applyBorder="1" applyAlignment="1" applyProtection="1">
      <alignment horizontal="center" vertical="center"/>
      <protection locked="0"/>
    </xf>
    <xf numFmtId="49" fontId="1" fillId="6" borderId="24" xfId="2" applyNumberFormat="1" applyBorder="1" applyAlignment="1" applyProtection="1">
      <alignment horizontal="center" vertical="center"/>
      <protection locked="0"/>
    </xf>
    <xf numFmtId="49" fontId="1" fillId="6" borderId="14" xfId="2" applyNumberFormat="1" applyBorder="1" applyAlignment="1" applyProtection="1">
      <alignment horizontal="center" vertical="center"/>
      <protection locked="0"/>
    </xf>
    <xf numFmtId="49" fontId="1" fillId="6" borderId="16" xfId="2" applyNumberFormat="1" applyBorder="1" applyAlignment="1" applyProtection="1">
      <alignment horizontal="center" vertical="center"/>
      <protection locked="0"/>
    </xf>
    <xf numFmtId="49" fontId="1" fillId="6" borderId="17" xfId="2" applyNumberFormat="1" applyBorder="1" applyAlignment="1" applyProtection="1">
      <alignment horizontal="center" vertical="center"/>
      <protection locked="0"/>
    </xf>
    <xf numFmtId="49" fontId="1" fillId="6" borderId="18" xfId="2" applyNumberFormat="1" applyBorder="1" applyAlignment="1" applyProtection="1">
      <alignment horizontal="center" vertical="center"/>
      <protection locked="0"/>
    </xf>
    <xf numFmtId="49" fontId="1" fillId="6" borderId="19" xfId="2" applyNumberFormat="1" applyBorder="1" applyAlignment="1" applyProtection="1">
      <alignment horizontal="center" vertical="center"/>
      <protection locked="0"/>
    </xf>
    <xf numFmtId="49" fontId="1" fillId="6" borderId="20" xfId="2" applyNumberFormat="1" applyBorder="1" applyAlignment="1" applyProtection="1">
      <alignment horizontal="center" vertical="center"/>
      <protection locked="0"/>
    </xf>
    <xf numFmtId="49" fontId="1" fillId="6" borderId="21" xfId="2" applyNumberFormat="1" applyBorder="1" applyAlignment="1" applyProtection="1">
      <alignment horizontal="center" vertical="center"/>
      <protection locked="0"/>
    </xf>
    <xf numFmtId="164" fontId="1" fillId="6" borderId="16" xfId="2" applyNumberFormat="1" applyBorder="1" applyAlignment="1" applyProtection="1">
      <alignment horizontal="center" vertical="center"/>
      <protection locked="0"/>
    </xf>
    <xf numFmtId="164" fontId="1" fillId="6" borderId="17" xfId="2" applyNumberFormat="1" applyBorder="1" applyAlignment="1" applyProtection="1">
      <alignment horizontal="center" vertical="center"/>
      <protection locked="0"/>
    </xf>
    <xf numFmtId="164" fontId="1" fillId="6" borderId="18" xfId="2" applyNumberFormat="1" applyBorder="1" applyAlignment="1" applyProtection="1">
      <alignment horizontal="center" vertical="center"/>
      <protection locked="0"/>
    </xf>
    <xf numFmtId="165" fontId="1" fillId="6" borderId="13" xfId="2" applyNumberFormat="1" applyBorder="1" applyAlignment="1" applyProtection="1">
      <alignment horizontal="center" vertical="center"/>
      <protection locked="0"/>
    </xf>
    <xf numFmtId="165" fontId="1" fillId="6" borderId="14" xfId="2" applyNumberFormat="1" applyBorder="1" applyAlignment="1" applyProtection="1">
      <alignment horizontal="center" vertical="center"/>
      <protection locked="0"/>
    </xf>
    <xf numFmtId="165" fontId="1" fillId="6" borderId="15" xfId="2" applyNumberFormat="1" applyBorder="1" applyAlignment="1" applyProtection="1">
      <alignment horizontal="center" vertical="center"/>
      <protection locked="0"/>
    </xf>
    <xf numFmtId="0" fontId="1" fillId="6" borderId="35" xfId="2" applyBorder="1" applyAlignment="1" applyProtection="1">
      <alignment horizontal="center" vertical="center"/>
      <protection locked="0"/>
    </xf>
    <xf numFmtId="0" fontId="1" fillId="6" borderId="34" xfId="2" applyBorder="1" applyAlignment="1" applyProtection="1">
      <alignment horizontal="center" vertical="center"/>
      <protection locked="0"/>
    </xf>
    <xf numFmtId="0" fontId="1" fillId="0" borderId="19" xfId="0" applyFont="1" applyBorder="1" applyAlignment="1">
      <alignment horizontal="right" vertical="center"/>
    </xf>
    <xf numFmtId="0" fontId="1" fillId="6" borderId="36" xfId="2" applyBorder="1" applyAlignment="1" applyProtection="1">
      <alignment horizontal="center" vertical="center"/>
      <protection locked="0"/>
    </xf>
    <xf numFmtId="0" fontId="1" fillId="0" borderId="28" xfId="0" applyFont="1" applyBorder="1" applyAlignment="1">
      <alignment horizontal="center" vertical="center" wrapText="1"/>
    </xf>
    <xf numFmtId="0" fontId="6" fillId="0" borderId="0" xfId="0" applyFont="1" applyBorder="1" applyAlignment="1">
      <alignment horizontal="center" vertical="center" wrapText="1"/>
    </xf>
    <xf numFmtId="0" fontId="1" fillId="0" borderId="0" xfId="0" applyFont="1" applyBorder="1" applyAlignment="1">
      <alignment horizontal="center" vertical="center" wrapText="1"/>
    </xf>
    <xf numFmtId="0" fontId="8" fillId="0" borderId="44" xfId="1" applyFont="1" applyFill="1" applyBorder="1" applyAlignment="1">
      <alignment horizontal="center" vertical="center"/>
    </xf>
    <xf numFmtId="0" fontId="8" fillId="0" borderId="56" xfId="1" applyFont="1" applyFill="1" applyBorder="1" applyAlignment="1">
      <alignment horizontal="center" vertical="center"/>
    </xf>
    <xf numFmtId="0" fontId="8" fillId="0" borderId="11" xfId="1" applyFont="1" applyFill="1" applyBorder="1" applyAlignment="1">
      <alignment horizontal="center" vertical="center"/>
    </xf>
    <xf numFmtId="0" fontId="1" fillId="6" borderId="33" xfId="2" applyBorder="1" applyAlignment="1" applyProtection="1">
      <alignment horizontal="center" vertical="center"/>
      <protection locked="0"/>
    </xf>
    <xf numFmtId="0" fontId="1" fillId="6" borderId="32" xfId="2" applyBorder="1" applyAlignment="1" applyProtection="1">
      <alignment horizontal="center" vertical="center"/>
      <protection locked="0"/>
    </xf>
    <xf numFmtId="0" fontId="1" fillId="6" borderId="25" xfId="2" applyBorder="1" applyAlignment="1" applyProtection="1">
      <alignment horizontal="center" vertical="center"/>
      <protection locked="0"/>
    </xf>
    <xf numFmtId="166" fontId="1" fillId="6" borderId="13" xfId="2" applyNumberFormat="1" applyBorder="1" applyAlignment="1" applyProtection="1">
      <alignment horizontal="center" vertical="center"/>
      <protection locked="0"/>
    </xf>
    <xf numFmtId="166" fontId="1" fillId="6" borderId="15" xfId="2" applyNumberFormat="1" applyBorder="1" applyAlignment="1" applyProtection="1">
      <alignment horizontal="center" vertical="center"/>
      <protection locked="0"/>
    </xf>
    <xf numFmtId="166" fontId="1" fillId="6" borderId="16" xfId="2" applyNumberFormat="1" applyBorder="1" applyAlignment="1" applyProtection="1">
      <alignment horizontal="center" vertical="center"/>
      <protection locked="0"/>
    </xf>
    <xf numFmtId="166" fontId="1" fillId="6" borderId="18" xfId="2" applyNumberFormat="1" applyBorder="1" applyAlignment="1" applyProtection="1">
      <alignment horizontal="center" vertical="center"/>
      <protection locked="0"/>
    </xf>
    <xf numFmtId="166" fontId="1" fillId="6" borderId="19" xfId="2" applyNumberFormat="1" applyBorder="1" applyAlignment="1" applyProtection="1">
      <alignment horizontal="center" vertical="center"/>
      <protection locked="0"/>
    </xf>
    <xf numFmtId="166" fontId="1" fillId="6" borderId="21" xfId="2" applyNumberFormat="1" applyBorder="1" applyAlignment="1" applyProtection="1">
      <alignment horizontal="center" vertical="center"/>
      <protection locked="0"/>
    </xf>
    <xf numFmtId="0" fontId="1" fillId="6" borderId="10" xfId="2" applyBorder="1" applyAlignment="1" applyProtection="1">
      <alignment horizontal="center" vertical="center"/>
      <protection locked="0"/>
    </xf>
    <xf numFmtId="0" fontId="1" fillId="6" borderId="9" xfId="2" applyBorder="1" applyAlignment="1" applyProtection="1">
      <alignment horizontal="center" vertical="center"/>
      <protection locked="0"/>
    </xf>
    <xf numFmtId="0" fontId="13" fillId="0" borderId="0" xfId="0" applyFont="1" applyAlignment="1">
      <alignment horizontal="center" vertical="center" wrapText="1"/>
    </xf>
    <xf numFmtId="0" fontId="1" fillId="6" borderId="26" xfId="2" applyBorder="1" applyAlignment="1" applyProtection="1">
      <alignment horizontal="center" vertical="center"/>
      <protection locked="0"/>
    </xf>
    <xf numFmtId="0" fontId="1" fillId="6" borderId="27" xfId="2" applyBorder="1" applyAlignment="1" applyProtection="1">
      <alignment horizontal="center" vertical="center"/>
      <protection locked="0"/>
    </xf>
    <xf numFmtId="0" fontId="1" fillId="0" borderId="16" xfId="0" applyFont="1" applyFill="1" applyBorder="1" applyAlignment="1">
      <alignment horizontal="right" vertical="center" wrapText="1"/>
    </xf>
    <xf numFmtId="0" fontId="1" fillId="0" borderId="19" xfId="0" applyFont="1" applyFill="1" applyBorder="1" applyAlignment="1">
      <alignment horizontal="right" vertical="center" wrapText="1"/>
    </xf>
    <xf numFmtId="0" fontId="1" fillId="0" borderId="21" xfId="0" applyFont="1" applyFill="1" applyBorder="1" applyAlignment="1">
      <alignment horizontal="right" vertical="center" wrapText="1"/>
    </xf>
    <xf numFmtId="0" fontId="1" fillId="6" borderId="5" xfId="2" applyBorder="1" applyAlignment="1" applyProtection="1">
      <alignment horizontal="center" vertical="center"/>
      <protection locked="0"/>
    </xf>
    <xf numFmtId="0" fontId="1" fillId="6" borderId="8" xfId="2" applyBorder="1" applyAlignment="1" applyProtection="1">
      <alignment horizontal="center" vertical="center"/>
      <protection locked="0"/>
    </xf>
    <xf numFmtId="0" fontId="1" fillId="6" borderId="6" xfId="2" applyBorder="1" applyAlignment="1" applyProtection="1">
      <alignment horizontal="center" vertical="center"/>
      <protection locked="0"/>
    </xf>
    <xf numFmtId="0" fontId="1" fillId="6" borderId="7" xfId="2" applyBorder="1" applyAlignment="1" applyProtection="1">
      <alignment horizontal="center" vertical="center"/>
      <protection locked="0"/>
    </xf>
    <xf numFmtId="166" fontId="4" fillId="0" borderId="0" xfId="0" applyNumberFormat="1" applyFont="1" applyBorder="1" applyAlignment="1">
      <alignment horizontal="center" vertical="center"/>
    </xf>
    <xf numFmtId="166" fontId="1" fillId="6" borderId="7" xfId="2" applyNumberFormat="1" applyBorder="1" applyAlignment="1" applyProtection="1">
      <alignment horizontal="center" vertical="center"/>
      <protection locked="0"/>
    </xf>
    <xf numFmtId="166" fontId="1" fillId="6" borderId="10" xfId="2" applyNumberFormat="1" applyBorder="1" applyAlignment="1" applyProtection="1">
      <alignment horizontal="center" vertical="center"/>
      <protection locked="0"/>
    </xf>
    <xf numFmtId="166" fontId="1" fillId="6" borderId="5" xfId="2" applyNumberFormat="1" applyBorder="1" applyAlignment="1" applyProtection="1">
      <alignment horizontal="center" vertical="center"/>
      <protection locked="0"/>
    </xf>
    <xf numFmtId="166" fontId="1" fillId="6" borderId="8" xfId="2" applyNumberFormat="1" applyBorder="1" applyAlignment="1" applyProtection="1">
      <alignment horizontal="center" vertical="center"/>
      <protection locked="0"/>
    </xf>
    <xf numFmtId="166" fontId="1" fillId="6" borderId="6" xfId="2" applyNumberFormat="1" applyBorder="1" applyAlignment="1" applyProtection="1">
      <alignment horizontal="center" vertical="center"/>
      <protection locked="0"/>
    </xf>
    <xf numFmtId="166" fontId="1" fillId="6" borderId="9" xfId="2" applyNumberFormat="1" applyBorder="1" applyAlignment="1" applyProtection="1">
      <alignment horizontal="center" vertical="center"/>
      <protection locked="0"/>
    </xf>
    <xf numFmtId="0" fontId="3" fillId="0" borderId="0" xfId="3" applyAlignment="1">
      <alignment horizontal="right" vertical="center" wrapText="1"/>
    </xf>
    <xf numFmtId="0" fontId="3" fillId="0" borderId="42" xfId="3" applyBorder="1" applyAlignment="1">
      <alignment horizontal="right" vertical="center" wrapText="1"/>
    </xf>
    <xf numFmtId="0" fontId="1" fillId="6" borderId="2"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12" xfId="2" applyBorder="1" applyAlignment="1" applyProtection="1">
      <alignment horizontal="center" vertical="center"/>
      <protection locked="0"/>
    </xf>
    <xf numFmtId="0" fontId="14" fillId="0" borderId="0" xfId="0" applyFont="1" applyAlignment="1">
      <alignment horizontal="right" vertical="center"/>
    </xf>
    <xf numFmtId="0" fontId="14" fillId="0" borderId="42" xfId="0" applyFont="1" applyBorder="1" applyAlignment="1">
      <alignment horizontal="right" vertical="center"/>
    </xf>
    <xf numFmtId="0" fontId="1" fillId="6" borderId="37" xfId="2" applyBorder="1" applyAlignment="1" applyProtection="1">
      <alignment horizontal="center" vertical="center"/>
      <protection locked="0"/>
    </xf>
    <xf numFmtId="0" fontId="1" fillId="6" borderId="62" xfId="2" applyBorder="1" applyAlignment="1" applyProtection="1">
      <alignment horizontal="center" vertical="center"/>
      <protection locked="0"/>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6" fillId="0" borderId="0" xfId="0" applyFont="1" applyFill="1" applyBorder="1" applyAlignment="1">
      <alignment horizontal="right" vertical="center" wrapText="1"/>
    </xf>
    <xf numFmtId="0" fontId="1" fillId="0" borderId="57" xfId="0" applyFont="1" applyBorder="1" applyAlignment="1">
      <alignment horizontal="right" vertical="center" wrapText="1"/>
    </xf>
    <xf numFmtId="0" fontId="19" fillId="0" borderId="63" xfId="0" applyFont="1" applyBorder="1" applyAlignment="1">
      <alignment vertical="center" wrapText="1"/>
    </xf>
    <xf numFmtId="0" fontId="20" fillId="0" borderId="0" xfId="0" applyFont="1" applyAlignment="1">
      <alignment vertical="center" wrapText="1"/>
    </xf>
    <xf numFmtId="0" fontId="20" fillId="0" borderId="63" xfId="0" applyFont="1" applyBorder="1" applyAlignment="1">
      <alignment vertical="center"/>
    </xf>
    <xf numFmtId="0" fontId="20" fillId="0" borderId="0" xfId="0" applyFont="1" applyAlignment="1">
      <alignment vertical="center"/>
    </xf>
    <xf numFmtId="0" fontId="1" fillId="0" borderId="0" xfId="0" applyFont="1" applyAlignment="1">
      <alignment horizontal="left" vertical="center" wrapText="1"/>
    </xf>
    <xf numFmtId="0" fontId="1" fillId="0" borderId="28" xfId="0" applyFont="1" applyBorder="1" applyAlignment="1">
      <alignment horizontal="right" vertical="center"/>
    </xf>
  </cellXfs>
  <cellStyles count="4">
    <cellStyle name="Commentaires" xfId="3" xr:uid="{00000000-0005-0000-0000-000000000000}"/>
    <cellStyle name="FORMULES" xfId="1" xr:uid="{00000000-0005-0000-0000-000001000000}"/>
    <cellStyle name="Normal" xfId="0" builtinId="0"/>
    <cellStyle name="REPONSES" xfId="2" xr:uid="{00000000-0005-0000-0000-000003000000}"/>
  </cellStyles>
  <dxfs count="0"/>
  <tableStyles count="0" defaultTableStyle="TableStyleMedium2" defaultPivotStyle="PivotStyleLight16"/>
  <colors>
    <mruColors>
      <color rgb="FFDDD9C4"/>
      <color rgb="FFE4DFEC"/>
      <color rgb="FFB1A0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Questionnaire">
    <outlinePr summaryBelow="0" summaryRight="0"/>
  </sheetPr>
  <dimension ref="A1:S692"/>
  <sheetViews>
    <sheetView showGridLines="0" showRowColHeaders="0" tabSelected="1" zoomScale="80" zoomScaleNormal="80" workbookViewId="0">
      <selection activeCell="E5" sqref="E5:H5"/>
    </sheetView>
  </sheetViews>
  <sheetFormatPr baseColWidth="10" defaultColWidth="11.453125" defaultRowHeight="20.149999999999999" customHeight="1" outlineLevelRow="2" x14ac:dyDescent="0.35"/>
  <cols>
    <col min="1" max="1" width="1.7265625" style="2" customWidth="1"/>
    <col min="2" max="2" width="6.1796875" hidden="1" customWidth="1"/>
    <col min="3" max="3" width="55.7265625" style="2" customWidth="1"/>
    <col min="4" max="4" width="40.7265625" style="2" customWidth="1"/>
    <col min="5" max="9" width="15.7265625" style="2" customWidth="1"/>
    <col min="10" max="10" width="5.7265625" style="2" customWidth="1"/>
    <col min="11" max="16384" width="11.453125" style="2"/>
  </cols>
  <sheetData>
    <row r="1" spans="1:12" ht="67.5" customHeight="1" x14ac:dyDescent="0.35">
      <c r="A1" s="173"/>
      <c r="C1" s="352" t="s">
        <v>1171</v>
      </c>
      <c r="D1" s="352"/>
      <c r="E1" s="352"/>
      <c r="F1" s="352"/>
      <c r="G1" s="352"/>
      <c r="H1" s="352"/>
      <c r="I1" s="352"/>
      <c r="J1" s="352"/>
    </row>
    <row r="2" spans="1:12" ht="5.15" customHeight="1" outlineLevel="1" x14ac:dyDescent="0.35"/>
    <row r="3" spans="1:12" ht="25" customHeight="1" outlineLevel="1" x14ac:dyDescent="0.35">
      <c r="C3" s="236" t="s">
        <v>0</v>
      </c>
      <c r="D3" s="258"/>
      <c r="E3" s="237"/>
      <c r="F3" s="272"/>
      <c r="G3" s="272"/>
      <c r="H3" s="283"/>
    </row>
    <row r="4" spans="1:12" ht="25" customHeight="1" outlineLevel="1" x14ac:dyDescent="0.35">
      <c r="C4" s="236" t="s">
        <v>1</v>
      </c>
      <c r="D4" s="258"/>
      <c r="E4" s="239"/>
      <c r="F4" s="284"/>
      <c r="G4" s="284"/>
      <c r="H4" s="294"/>
    </row>
    <row r="5" spans="1:12" ht="25" customHeight="1" outlineLevel="1" x14ac:dyDescent="0.35">
      <c r="C5" s="236" t="s">
        <v>2</v>
      </c>
      <c r="D5" s="258"/>
      <c r="E5" s="241">
        <v>2021</v>
      </c>
      <c r="F5" s="273"/>
      <c r="G5" s="273"/>
      <c r="H5" s="280"/>
    </row>
    <row r="6" spans="1:12" ht="5.15" customHeight="1" outlineLevel="1" x14ac:dyDescent="0.35"/>
    <row r="7" spans="1:12" ht="60" customHeight="1" outlineLevel="1" x14ac:dyDescent="0.35">
      <c r="C7" s="246" t="s">
        <v>3</v>
      </c>
      <c r="D7" s="246"/>
      <c r="E7" s="246"/>
      <c r="F7" s="246"/>
      <c r="G7" s="246"/>
      <c r="H7" s="246"/>
      <c r="I7" s="246"/>
      <c r="L7" s="17"/>
    </row>
    <row r="8" spans="1:12" ht="98.25" customHeight="1" x14ac:dyDescent="0.35">
      <c r="C8" s="246" t="s">
        <v>481</v>
      </c>
      <c r="D8" s="246"/>
      <c r="E8" s="246"/>
      <c r="F8" s="246"/>
      <c r="G8" s="246"/>
      <c r="H8" s="246"/>
      <c r="I8" s="246"/>
    </row>
    <row r="9" spans="1:12" ht="20.149999999999999" customHeight="1" x14ac:dyDescent="0.35">
      <c r="C9" s="4" t="s">
        <v>4</v>
      </c>
      <c r="D9" s="4"/>
      <c r="E9" s="4"/>
      <c r="F9" s="4"/>
      <c r="G9" s="4"/>
      <c r="H9" s="4"/>
      <c r="I9" s="4"/>
      <c r="J9" s="4"/>
    </row>
    <row r="10" spans="1:12" ht="20.149999999999999" customHeight="1" outlineLevel="1" x14ac:dyDescent="0.35">
      <c r="C10" s="5" t="s">
        <v>37</v>
      </c>
      <c r="D10" s="5"/>
      <c r="E10" s="5"/>
      <c r="F10" s="5"/>
      <c r="G10" s="5"/>
      <c r="H10" s="5"/>
      <c r="I10" s="5"/>
    </row>
    <row r="11" spans="1:12" ht="5.15" customHeight="1" outlineLevel="2" x14ac:dyDescent="0.35"/>
    <row r="12" spans="1:12" ht="25" customHeight="1" outlineLevel="2" x14ac:dyDescent="0.35">
      <c r="C12" s="257" t="s">
        <v>5</v>
      </c>
      <c r="D12" s="258"/>
      <c r="E12" s="237"/>
      <c r="F12" s="272"/>
      <c r="G12" s="272"/>
      <c r="H12" s="283"/>
    </row>
    <row r="13" spans="1:12" ht="25" customHeight="1" outlineLevel="2" x14ac:dyDescent="0.35">
      <c r="C13" s="257" t="s">
        <v>6</v>
      </c>
      <c r="D13" s="258"/>
      <c r="E13" s="241"/>
      <c r="F13" s="273"/>
      <c r="G13" s="273"/>
      <c r="H13" s="280"/>
    </row>
    <row r="14" spans="1:12" ht="5.15" customHeight="1" outlineLevel="2" x14ac:dyDescent="0.35">
      <c r="C14" s="65"/>
      <c r="D14" s="72"/>
    </row>
    <row r="15" spans="1:12" ht="25" customHeight="1" outlineLevel="2" x14ac:dyDescent="0.35">
      <c r="C15" s="236" t="s">
        <v>7</v>
      </c>
      <c r="D15" s="258"/>
      <c r="E15" s="292"/>
      <c r="F15" s="318"/>
      <c r="G15" s="318"/>
      <c r="H15" s="293"/>
    </row>
    <row r="16" spans="1:12" ht="25" customHeight="1" outlineLevel="2" x14ac:dyDescent="0.35">
      <c r="C16" s="236" t="s">
        <v>14</v>
      </c>
      <c r="D16" s="258"/>
      <c r="E16" s="319"/>
      <c r="F16" s="320"/>
      <c r="G16" s="320"/>
      <c r="H16" s="321"/>
    </row>
    <row r="17" spans="3:9" ht="25" customHeight="1" outlineLevel="2" x14ac:dyDescent="0.35">
      <c r="C17" s="236" t="s">
        <v>15</v>
      </c>
      <c r="D17" s="258"/>
      <c r="E17" s="322"/>
      <c r="F17" s="323"/>
      <c r="G17" s="323"/>
      <c r="H17" s="324"/>
    </row>
    <row r="18" spans="3:9" ht="5.15" customHeight="1" outlineLevel="2" x14ac:dyDescent="0.35">
      <c r="C18" s="65"/>
      <c r="D18" s="72"/>
    </row>
    <row r="19" spans="3:9" ht="25" customHeight="1" outlineLevel="2" x14ac:dyDescent="0.35">
      <c r="C19" s="236" t="s">
        <v>8</v>
      </c>
      <c r="D19" s="258"/>
      <c r="E19" s="237"/>
      <c r="F19" s="272"/>
      <c r="G19" s="272"/>
      <c r="H19" s="283"/>
    </row>
    <row r="20" spans="3:9" ht="25" customHeight="1" outlineLevel="2" x14ac:dyDescent="0.35">
      <c r="C20" s="236" t="s">
        <v>9</v>
      </c>
      <c r="D20" s="258"/>
      <c r="E20" s="325"/>
      <c r="F20" s="326"/>
      <c r="G20" s="326"/>
      <c r="H20" s="327"/>
    </row>
    <row r="21" spans="3:9" ht="25" customHeight="1" outlineLevel="2" x14ac:dyDescent="0.35">
      <c r="C21" s="236" t="s">
        <v>13</v>
      </c>
      <c r="D21" s="258"/>
      <c r="E21" s="241"/>
      <c r="F21" s="273"/>
      <c r="G21" s="273"/>
      <c r="H21" s="280"/>
    </row>
    <row r="22" spans="3:9" ht="5.15" customHeight="1" outlineLevel="2" x14ac:dyDescent="0.35">
      <c r="C22" s="65"/>
      <c r="D22" s="72"/>
    </row>
    <row r="23" spans="3:9" ht="25" customHeight="1" outlineLevel="2" x14ac:dyDescent="0.35">
      <c r="C23" s="236" t="s">
        <v>10</v>
      </c>
      <c r="D23" s="258"/>
      <c r="E23" s="328"/>
      <c r="F23" s="329"/>
      <c r="G23" s="329"/>
      <c r="H23" s="330"/>
    </row>
    <row r="24" spans="3:9" ht="25" customHeight="1" outlineLevel="2" x14ac:dyDescent="0.35">
      <c r="C24" s="236" t="s">
        <v>11</v>
      </c>
      <c r="D24" s="258"/>
      <c r="E24" s="239"/>
      <c r="F24" s="284"/>
      <c r="G24" s="284"/>
      <c r="H24" s="294"/>
    </row>
    <row r="25" spans="3:9" ht="25" customHeight="1" outlineLevel="2" x14ac:dyDescent="0.35">
      <c r="C25" s="236" t="s">
        <v>12</v>
      </c>
      <c r="D25" s="258"/>
      <c r="E25" s="241"/>
      <c r="F25" s="273"/>
      <c r="G25" s="273"/>
      <c r="H25" s="280"/>
    </row>
    <row r="26" spans="3:9" ht="5.15" customHeight="1" outlineLevel="1" x14ac:dyDescent="0.35"/>
    <row r="27" spans="3:9" ht="20.149999999999999" customHeight="1" outlineLevel="1" x14ac:dyDescent="0.35">
      <c r="C27" s="5" t="s">
        <v>38</v>
      </c>
      <c r="D27" s="5"/>
      <c r="E27" s="5"/>
      <c r="F27" s="5"/>
      <c r="G27" s="5"/>
      <c r="H27" s="5"/>
      <c r="I27" s="5"/>
    </row>
    <row r="28" spans="3:9" ht="5.15" customHeight="1" outlineLevel="2" x14ac:dyDescent="0.35"/>
    <row r="29" spans="3:9" ht="25" customHeight="1" outlineLevel="2" x14ac:dyDescent="0.35">
      <c r="C29" s="236" t="s">
        <v>16</v>
      </c>
      <c r="D29" s="258"/>
      <c r="E29" s="281"/>
      <c r="F29" s="314"/>
      <c r="G29" s="314"/>
      <c r="H29" s="282"/>
    </row>
    <row r="30" spans="3:9" ht="5.15" customHeight="1" outlineLevel="2" x14ac:dyDescent="0.35">
      <c r="C30" s="236"/>
      <c r="D30" s="236"/>
    </row>
    <row r="31" spans="3:9" ht="25" customHeight="1" outlineLevel="2" x14ac:dyDescent="0.35">
      <c r="C31" s="236" t="s">
        <v>17</v>
      </c>
      <c r="D31" s="258"/>
      <c r="E31" s="315"/>
      <c r="F31" s="316"/>
      <c r="G31" s="316"/>
      <c r="H31" s="317"/>
    </row>
    <row r="32" spans="3:9" ht="5.15" customHeight="1" outlineLevel="2" x14ac:dyDescent="0.35">
      <c r="C32" s="236"/>
      <c r="D32" s="236"/>
    </row>
    <row r="33" spans="3:14" ht="75" customHeight="1" outlineLevel="2" x14ac:dyDescent="0.35">
      <c r="C33" s="236" t="s">
        <v>1153</v>
      </c>
      <c r="D33" s="258"/>
      <c r="E33" s="247"/>
      <c r="F33" s="249"/>
      <c r="G33" s="249"/>
      <c r="H33" s="250"/>
    </row>
    <row r="34" spans="3:14" ht="5.15" customHeight="1" outlineLevel="2" x14ac:dyDescent="0.35">
      <c r="C34" s="65"/>
      <c r="D34" s="72"/>
    </row>
    <row r="35" spans="3:14" ht="25" customHeight="1" outlineLevel="2" x14ac:dyDescent="0.35">
      <c r="C35" s="236" t="s">
        <v>8</v>
      </c>
      <c r="D35" s="258"/>
      <c r="E35" s="237"/>
      <c r="F35" s="272"/>
      <c r="G35" s="272"/>
      <c r="H35" s="283"/>
    </row>
    <row r="36" spans="3:14" ht="25" customHeight="1" outlineLevel="2" x14ac:dyDescent="0.35">
      <c r="C36" s="236" t="s">
        <v>9</v>
      </c>
      <c r="D36" s="258"/>
      <c r="E36" s="239"/>
      <c r="F36" s="284"/>
      <c r="G36" s="284"/>
      <c r="H36" s="294"/>
    </row>
    <row r="37" spans="3:14" ht="25" customHeight="1" outlineLevel="2" x14ac:dyDescent="0.35">
      <c r="C37" s="236" t="s">
        <v>13</v>
      </c>
      <c r="D37" s="258"/>
      <c r="E37" s="241"/>
      <c r="F37" s="273"/>
      <c r="G37" s="273"/>
      <c r="H37" s="280"/>
    </row>
    <row r="38" spans="3:14" ht="5.15" customHeight="1" outlineLevel="2" x14ac:dyDescent="0.35">
      <c r="C38" s="65"/>
      <c r="D38" s="72"/>
    </row>
    <row r="39" spans="3:14" ht="25" customHeight="1" outlineLevel="2" x14ac:dyDescent="0.35">
      <c r="C39" s="236" t="s">
        <v>10</v>
      </c>
      <c r="D39" s="258"/>
      <c r="E39" s="237"/>
      <c r="F39" s="272"/>
      <c r="G39" s="272"/>
      <c r="H39" s="283"/>
    </row>
    <row r="40" spans="3:14" ht="25" customHeight="1" outlineLevel="2" x14ac:dyDescent="0.35">
      <c r="C40" s="236" t="s">
        <v>11</v>
      </c>
      <c r="D40" s="258"/>
      <c r="E40" s="239"/>
      <c r="F40" s="284"/>
      <c r="G40" s="284"/>
      <c r="H40" s="294"/>
    </row>
    <row r="41" spans="3:14" ht="25" customHeight="1" outlineLevel="2" x14ac:dyDescent="0.35">
      <c r="C41" s="236" t="s">
        <v>12</v>
      </c>
      <c r="D41" s="258"/>
      <c r="E41" s="241"/>
      <c r="F41" s="273"/>
      <c r="G41" s="273"/>
      <c r="H41" s="280"/>
    </row>
    <row r="42" spans="3:14" ht="5.15" customHeight="1" outlineLevel="1" x14ac:dyDescent="0.35"/>
    <row r="43" spans="3:14" ht="20.149999999999999" customHeight="1" outlineLevel="1" x14ac:dyDescent="0.35">
      <c r="C43" s="5" t="s">
        <v>39</v>
      </c>
      <c r="D43" s="5"/>
      <c r="E43" s="5"/>
      <c r="F43" s="5"/>
      <c r="G43" s="5"/>
      <c r="H43" s="5"/>
      <c r="I43" s="5"/>
    </row>
    <row r="44" spans="3:14" ht="5.15" customHeight="1" outlineLevel="2" x14ac:dyDescent="0.35"/>
    <row r="45" spans="3:14" ht="20.149999999999999" customHeight="1" outlineLevel="2" x14ac:dyDescent="0.35">
      <c r="E45" s="17" t="s">
        <v>376</v>
      </c>
      <c r="F45" s="2" t="s">
        <v>363</v>
      </c>
    </row>
    <row r="46" spans="3:14" ht="35.15" customHeight="1" outlineLevel="2" x14ac:dyDescent="0.35">
      <c r="C46" s="298" t="s">
        <v>368</v>
      </c>
      <c r="D46" s="76" t="s">
        <v>364</v>
      </c>
      <c r="E46" s="122"/>
      <c r="F46" s="305"/>
      <c r="G46" s="306"/>
      <c r="H46" s="307"/>
      <c r="L46"/>
      <c r="M46"/>
      <c r="N46"/>
    </row>
    <row r="47" spans="3:14" ht="35.15" customHeight="1" outlineLevel="2" x14ac:dyDescent="0.35">
      <c r="C47" s="297"/>
      <c r="D47" s="78" t="s">
        <v>365</v>
      </c>
      <c r="E47" s="123"/>
      <c r="F47" s="308"/>
      <c r="G47" s="309"/>
      <c r="H47" s="310"/>
      <c r="L47"/>
      <c r="M47"/>
      <c r="N47"/>
    </row>
    <row r="48" spans="3:14" ht="35.15" customHeight="1" outlineLevel="2" x14ac:dyDescent="0.35">
      <c r="C48" s="297" t="s">
        <v>369</v>
      </c>
      <c r="D48" s="78" t="s">
        <v>366</v>
      </c>
      <c r="E48" s="123"/>
      <c r="F48" s="308"/>
      <c r="G48" s="309"/>
      <c r="H48" s="310"/>
      <c r="L48"/>
      <c r="M48"/>
      <c r="N48"/>
    </row>
    <row r="49" spans="3:14" ht="45" customHeight="1" outlineLevel="2" x14ac:dyDescent="0.35">
      <c r="C49" s="297"/>
      <c r="D49" s="78" t="s">
        <v>367</v>
      </c>
      <c r="E49" s="123"/>
      <c r="F49" s="308"/>
      <c r="G49" s="309"/>
      <c r="H49" s="310"/>
      <c r="L49"/>
      <c r="M49"/>
      <c r="N49"/>
    </row>
    <row r="50" spans="3:14" ht="35.15" customHeight="1" outlineLevel="2" x14ac:dyDescent="0.35">
      <c r="C50" s="297" t="s">
        <v>1102</v>
      </c>
      <c r="D50" s="299"/>
      <c r="E50" s="123"/>
      <c r="F50" s="308"/>
      <c r="G50" s="309"/>
      <c r="H50" s="310"/>
      <c r="L50"/>
      <c r="M50"/>
      <c r="N50"/>
    </row>
    <row r="51" spans="3:14" ht="35.15" customHeight="1" outlineLevel="2" x14ac:dyDescent="0.35">
      <c r="C51" s="297" t="s">
        <v>371</v>
      </c>
      <c r="D51" s="299"/>
      <c r="E51" s="123"/>
      <c r="F51" s="308"/>
      <c r="G51" s="309"/>
      <c r="H51" s="310"/>
      <c r="L51"/>
      <c r="M51"/>
      <c r="N51"/>
    </row>
    <row r="52" spans="3:14" ht="35.15" customHeight="1" outlineLevel="2" x14ac:dyDescent="0.35">
      <c r="C52" s="297" t="s">
        <v>1103</v>
      </c>
      <c r="D52" s="299"/>
      <c r="E52" s="123"/>
      <c r="F52" s="308"/>
      <c r="G52" s="309"/>
      <c r="H52" s="310"/>
      <c r="L52"/>
      <c r="M52"/>
      <c r="N52"/>
    </row>
    <row r="53" spans="3:14" ht="35.15" customHeight="1" outlineLevel="2" x14ac:dyDescent="0.35">
      <c r="C53" s="297" t="s">
        <v>373</v>
      </c>
      <c r="D53" s="299"/>
      <c r="E53" s="123"/>
      <c r="F53" s="308"/>
      <c r="G53" s="309"/>
      <c r="H53" s="310"/>
      <c r="L53"/>
      <c r="M53"/>
      <c r="N53"/>
    </row>
    <row r="54" spans="3:14" ht="35.15" customHeight="1" outlineLevel="2" x14ac:dyDescent="0.35">
      <c r="C54" s="297" t="s">
        <v>374</v>
      </c>
      <c r="D54" s="299"/>
      <c r="E54" s="123"/>
      <c r="F54" s="308"/>
      <c r="G54" s="309"/>
      <c r="H54" s="310"/>
      <c r="L54"/>
      <c r="M54"/>
      <c r="N54"/>
    </row>
    <row r="55" spans="3:14" ht="35.15" customHeight="1" outlineLevel="2" x14ac:dyDescent="0.35">
      <c r="C55" s="297" t="s">
        <v>375</v>
      </c>
      <c r="D55" s="299"/>
      <c r="E55" s="123"/>
      <c r="F55" s="308"/>
      <c r="G55" s="309"/>
      <c r="H55" s="310"/>
    </row>
    <row r="56" spans="3:14" ht="35.15" customHeight="1" outlineLevel="2" x14ac:dyDescent="0.35">
      <c r="C56" s="297"/>
      <c r="D56" s="299"/>
      <c r="E56" s="124"/>
      <c r="F56" s="302"/>
      <c r="G56" s="303"/>
      <c r="H56" s="304"/>
    </row>
    <row r="57" spans="3:14" ht="35.15" customHeight="1" outlineLevel="2" x14ac:dyDescent="0.35">
      <c r="C57" s="300"/>
      <c r="D57" s="301"/>
      <c r="E57" s="125"/>
      <c r="F57" s="311"/>
      <c r="G57" s="312"/>
      <c r="H57" s="313"/>
    </row>
    <row r="58" spans="3:14" ht="5.15" customHeight="1" outlineLevel="1" x14ac:dyDescent="0.35"/>
    <row r="59" spans="3:14" ht="20.149999999999999" customHeight="1" outlineLevel="1" x14ac:dyDescent="0.35">
      <c r="C59" s="5" t="s">
        <v>40</v>
      </c>
      <c r="D59" s="5"/>
      <c r="E59" s="5"/>
      <c r="F59" s="5"/>
      <c r="G59" s="5"/>
      <c r="H59" s="5"/>
      <c r="I59" s="5"/>
    </row>
    <row r="60" spans="3:14" ht="5.15" customHeight="1" outlineLevel="2" x14ac:dyDescent="0.35"/>
    <row r="61" spans="3:14" ht="20.149999999999999" customHeight="1" outlineLevel="2" x14ac:dyDescent="0.35">
      <c r="C61" s="236" t="s">
        <v>18</v>
      </c>
      <c r="D61" s="258"/>
      <c r="E61" s="194"/>
      <c r="F61"/>
    </row>
    <row r="62" spans="3:14" ht="20.149999999999999" customHeight="1" outlineLevel="2" x14ac:dyDescent="0.35">
      <c r="C62" s="236" t="s">
        <v>19</v>
      </c>
      <c r="D62" s="258"/>
      <c r="E62" s="127"/>
      <c r="F62" s="16" t="str">
        <f>IF(AND(E61="Oui",E62=""),"Veuillez renseigner la date d'autorisation …","")</f>
        <v/>
      </c>
    </row>
    <row r="63" spans="3:14" ht="5.15" customHeight="1" outlineLevel="2" x14ac:dyDescent="0.35">
      <c r="F63"/>
    </row>
    <row r="64" spans="3:14" ht="80.150000000000006" customHeight="1" outlineLevel="2" x14ac:dyDescent="0.35">
      <c r="C64" s="246" t="s">
        <v>20</v>
      </c>
      <c r="D64" s="246"/>
      <c r="E64" s="246"/>
      <c r="F64" s="246"/>
      <c r="G64" s="246"/>
      <c r="H64" s="246"/>
      <c r="I64" s="246"/>
    </row>
    <row r="65" spans="3:9" ht="5.15" customHeight="1" outlineLevel="1" x14ac:dyDescent="0.35">
      <c r="F65"/>
    </row>
    <row r="66" spans="3:9" ht="20.149999999999999" customHeight="1" outlineLevel="1" x14ac:dyDescent="0.35">
      <c r="C66" s="5" t="s">
        <v>41</v>
      </c>
      <c r="D66" s="5"/>
      <c r="E66" s="5"/>
      <c r="F66" s="36"/>
      <c r="G66" s="5"/>
      <c r="H66" s="5"/>
      <c r="I66" s="5"/>
    </row>
    <row r="67" spans="3:9" ht="5.15" customHeight="1" outlineLevel="2" x14ac:dyDescent="0.35">
      <c r="F67"/>
    </row>
    <row r="68" spans="3:9" ht="20.149999999999999" customHeight="1" outlineLevel="2" x14ac:dyDescent="0.35">
      <c r="C68" s="236" t="s">
        <v>1179</v>
      </c>
      <c r="D68" s="258"/>
      <c r="E68" s="292"/>
      <c r="F68" s="293"/>
    </row>
    <row r="69" spans="3:9" ht="20.149999999999999" customHeight="1" outlineLevel="2" x14ac:dyDescent="0.35">
      <c r="C69" s="236" t="s">
        <v>1145</v>
      </c>
      <c r="D69" s="258"/>
      <c r="E69" s="239"/>
      <c r="F69" s="294"/>
    </row>
    <row r="70" spans="3:9" ht="20.149999999999999" customHeight="1" outlineLevel="2" x14ac:dyDescent="0.35">
      <c r="C70" s="236" t="s">
        <v>1146</v>
      </c>
      <c r="D70" s="258"/>
      <c r="E70" s="295"/>
      <c r="F70" s="296"/>
    </row>
    <row r="71" spans="3:9" ht="5.15" customHeight="1" outlineLevel="1" x14ac:dyDescent="0.35">
      <c r="F71"/>
    </row>
    <row r="72" spans="3:9" ht="20.149999999999999" customHeight="1" outlineLevel="1" x14ac:dyDescent="0.35">
      <c r="C72" s="5" t="s">
        <v>377</v>
      </c>
      <c r="D72" s="5"/>
      <c r="E72" s="5"/>
      <c r="F72" s="36"/>
      <c r="G72" s="5"/>
      <c r="H72" s="5"/>
      <c r="I72" s="5"/>
    </row>
    <row r="73" spans="3:9" ht="5.15" customHeight="1" outlineLevel="2" x14ac:dyDescent="0.35">
      <c r="F73"/>
    </row>
    <row r="74" spans="3:9" ht="30" customHeight="1" outlineLevel="2" x14ac:dyDescent="0.35">
      <c r="C74" s="257" t="s">
        <v>26</v>
      </c>
      <c r="D74" s="258"/>
      <c r="E74" s="194"/>
      <c r="F74"/>
    </row>
    <row r="75" spans="3:9" ht="30" customHeight="1" outlineLevel="2" x14ac:dyDescent="0.35">
      <c r="C75" s="257" t="s">
        <v>27</v>
      </c>
      <c r="D75" s="258"/>
      <c r="E75" s="140"/>
      <c r="F75"/>
    </row>
    <row r="76" spans="3:9" ht="5.15" customHeight="1" outlineLevel="1" x14ac:dyDescent="0.35"/>
    <row r="77" spans="3:9" ht="20.149999999999999" customHeight="1" outlineLevel="1" x14ac:dyDescent="0.35">
      <c r="C77" s="5" t="s">
        <v>378</v>
      </c>
      <c r="D77" s="5"/>
      <c r="E77" s="5"/>
      <c r="F77" s="36"/>
      <c r="G77" s="5"/>
      <c r="H77" s="5"/>
      <c r="I77" s="5"/>
    </row>
    <row r="78" spans="3:9" ht="5.15" customHeight="1" outlineLevel="2" x14ac:dyDescent="0.35">
      <c r="F78"/>
    </row>
    <row r="79" spans="3:9" ht="20.149999999999999" customHeight="1" outlineLevel="2" x14ac:dyDescent="0.35">
      <c r="C79" s="236" t="s">
        <v>1147</v>
      </c>
      <c r="D79" s="257"/>
      <c r="E79" s="204"/>
      <c r="F79" s="37"/>
      <c r="G79" s="38"/>
      <c r="H79" s="38"/>
    </row>
    <row r="80" spans="3:9" ht="20.149999999999999" customHeight="1" outlineLevel="2" x14ac:dyDescent="0.35">
      <c r="C80" s="236" t="s">
        <v>1148</v>
      </c>
      <c r="D80" s="257"/>
      <c r="E80" s="127"/>
      <c r="F80" s="37"/>
      <c r="G80" s="38"/>
      <c r="H80" s="38"/>
    </row>
    <row r="81" spans="2:16" ht="30" customHeight="1" outlineLevel="2" x14ac:dyDescent="0.35">
      <c r="E81" s="41" t="s">
        <v>376</v>
      </c>
      <c r="H81"/>
    </row>
    <row r="82" spans="2:16" ht="30" customHeight="1" outlineLevel="2" x14ac:dyDescent="0.35">
      <c r="C82" s="257" t="s">
        <v>379</v>
      </c>
      <c r="D82" s="257"/>
      <c r="E82" s="209"/>
    </row>
    <row r="83" spans="2:16" s="15" customFormat="1" ht="120" customHeight="1" outlineLevel="2" x14ac:dyDescent="0.35">
      <c r="B83" s="117"/>
      <c r="C83" s="212"/>
      <c r="D83" s="208" t="str">
        <f>IF(E82="Non","Préciser les critères d'admission non formalisés","Préciser lesquels")</f>
        <v>Préciser lesquels</v>
      </c>
      <c r="E83" s="247"/>
      <c r="F83" s="249"/>
      <c r="G83" s="249"/>
      <c r="H83" s="249"/>
      <c r="I83" s="250"/>
      <c r="J83" s="213"/>
      <c r="K83" s="213"/>
    </row>
    <row r="84" spans="2:16" ht="5.15" customHeight="1" outlineLevel="1" x14ac:dyDescent="0.35">
      <c r="F84"/>
    </row>
    <row r="85" spans="2:16" ht="20.149999999999999" customHeight="1" outlineLevel="1" x14ac:dyDescent="0.35">
      <c r="C85" s="5" t="s">
        <v>380</v>
      </c>
      <c r="D85" s="5"/>
      <c r="E85" s="5"/>
      <c r="F85" s="5"/>
      <c r="G85" s="5"/>
      <c r="H85" s="5"/>
      <c r="I85" s="5"/>
    </row>
    <row r="86" spans="2:16" ht="5.15" customHeight="1" outlineLevel="2" x14ac:dyDescent="0.35"/>
    <row r="87" spans="2:16" ht="77.5" outlineLevel="2" x14ac:dyDescent="0.35">
      <c r="D87" s="17" t="s">
        <v>376</v>
      </c>
      <c r="E87" s="74" t="s">
        <v>381</v>
      </c>
      <c r="F87" s="288" t="s">
        <v>1104</v>
      </c>
      <c r="G87" s="288"/>
      <c r="H87" s="288" t="s">
        <v>382</v>
      </c>
      <c r="I87" s="288"/>
    </row>
    <row r="88" spans="2:16" ht="45" customHeight="1" outlineLevel="2" x14ac:dyDescent="0.35">
      <c r="C88" s="8" t="s">
        <v>1163</v>
      </c>
      <c r="D88" s="128"/>
      <c r="E88" s="216"/>
      <c r="F88" s="306"/>
      <c r="G88" s="306"/>
      <c r="H88" s="306"/>
      <c r="I88" s="307"/>
      <c r="K88"/>
      <c r="L88"/>
    </row>
    <row r="89" spans="2:16" ht="45" customHeight="1" outlineLevel="2" x14ac:dyDescent="0.35">
      <c r="C89" s="214" t="s">
        <v>1105</v>
      </c>
      <c r="D89" s="129"/>
      <c r="E89" s="217"/>
      <c r="F89" s="309"/>
      <c r="G89" s="309"/>
      <c r="H89" s="309"/>
      <c r="I89" s="310"/>
      <c r="K89"/>
      <c r="L89"/>
    </row>
    <row r="90" spans="2:16" ht="45" customHeight="1" outlineLevel="2" x14ac:dyDescent="0.35">
      <c r="C90" s="8" t="s">
        <v>1164</v>
      </c>
      <c r="D90" s="129"/>
      <c r="E90" s="217"/>
      <c r="F90" s="309"/>
      <c r="G90" s="309"/>
      <c r="H90" s="309"/>
      <c r="I90" s="310"/>
      <c r="K90"/>
      <c r="L90"/>
    </row>
    <row r="91" spans="2:16" ht="45" customHeight="1" outlineLevel="2" x14ac:dyDescent="0.35">
      <c r="C91" s="8" t="s">
        <v>1109</v>
      </c>
      <c r="D91" s="129"/>
      <c r="E91" s="217"/>
      <c r="F91" s="309"/>
      <c r="G91" s="309"/>
      <c r="H91" s="309"/>
      <c r="I91" s="310"/>
      <c r="K91"/>
      <c r="L91"/>
    </row>
    <row r="92" spans="2:16" ht="45" customHeight="1" outlineLevel="2" x14ac:dyDescent="0.35">
      <c r="C92" s="8" t="s">
        <v>1106</v>
      </c>
      <c r="D92" s="129"/>
      <c r="E92" s="217"/>
      <c r="F92" s="309"/>
      <c r="G92" s="309"/>
      <c r="H92" s="309"/>
      <c r="I92" s="310"/>
      <c r="K92"/>
      <c r="L92"/>
    </row>
    <row r="93" spans="2:16" ht="45" customHeight="1" outlineLevel="2" x14ac:dyDescent="0.35">
      <c r="C93" s="8" t="s">
        <v>1107</v>
      </c>
      <c r="D93" s="129"/>
      <c r="E93" s="217"/>
      <c r="F93" s="309"/>
      <c r="G93" s="309"/>
      <c r="H93" s="309"/>
      <c r="I93" s="310"/>
      <c r="K93"/>
      <c r="L93"/>
      <c r="O93"/>
      <c r="P93"/>
    </row>
    <row r="94" spans="2:16" ht="45" customHeight="1" outlineLevel="2" x14ac:dyDescent="0.35">
      <c r="C94" s="8" t="s">
        <v>1110</v>
      </c>
      <c r="D94" s="129"/>
      <c r="E94" s="217"/>
      <c r="F94" s="309"/>
      <c r="G94" s="309"/>
      <c r="H94" s="309"/>
      <c r="I94" s="310"/>
      <c r="K94"/>
      <c r="L94"/>
    </row>
    <row r="95" spans="2:16" ht="45" customHeight="1" outlineLevel="2" x14ac:dyDescent="0.35">
      <c r="C95" s="8" t="s">
        <v>1108</v>
      </c>
      <c r="D95" s="130"/>
      <c r="E95" s="218"/>
      <c r="F95" s="312"/>
      <c r="G95" s="312"/>
      <c r="H95" s="312"/>
      <c r="I95" s="313"/>
      <c r="K95"/>
      <c r="L95"/>
    </row>
    <row r="96" spans="2:16" customFormat="1" ht="20.149999999999999" customHeight="1" outlineLevel="2" x14ac:dyDescent="0.35">
      <c r="C96" s="8" t="s">
        <v>36</v>
      </c>
      <c r="D96" s="131"/>
      <c r="E96" s="132"/>
      <c r="F96" s="132"/>
      <c r="G96" s="132"/>
      <c r="H96" s="132"/>
      <c r="I96" s="132"/>
    </row>
    <row r="97" spans="2:15" ht="45" customHeight="1" outlineLevel="2" x14ac:dyDescent="0.35">
      <c r="C97" s="219"/>
      <c r="D97" s="133"/>
      <c r="E97" s="178"/>
      <c r="F97" s="272"/>
      <c r="G97" s="272"/>
      <c r="H97" s="272"/>
      <c r="I97" s="283"/>
    </row>
    <row r="98" spans="2:15" ht="45" customHeight="1" outlineLevel="2" x14ac:dyDescent="0.35">
      <c r="C98" s="215"/>
      <c r="D98" s="134"/>
      <c r="E98" s="180"/>
      <c r="F98" s="240"/>
      <c r="G98" s="331"/>
      <c r="H98" s="240"/>
      <c r="I98" s="351"/>
    </row>
    <row r="99" spans="2:15" ht="45" customHeight="1" outlineLevel="2" x14ac:dyDescent="0.35">
      <c r="C99" s="220"/>
      <c r="D99" s="135"/>
      <c r="E99" s="205"/>
      <c r="F99" s="242"/>
      <c r="G99" s="334"/>
      <c r="H99" s="242"/>
      <c r="I99" s="350"/>
    </row>
    <row r="100" spans="2:15" customFormat="1" ht="45" customHeight="1" outlineLevel="2" x14ac:dyDescent="0.35">
      <c r="C100" s="83" t="s">
        <v>383</v>
      </c>
      <c r="D100" s="93"/>
      <c r="E100" s="116">
        <f>SUM(E88:E95,E97:E99)</f>
        <v>0</v>
      </c>
    </row>
    <row r="101" spans="2:15" ht="5.15" customHeight="1" outlineLevel="2" x14ac:dyDescent="0.35"/>
    <row r="102" spans="2:15" s="15" customFormat="1" ht="20.149999999999999" customHeight="1" outlineLevel="2" x14ac:dyDescent="0.35">
      <c r="B102"/>
      <c r="C102" s="15" t="s">
        <v>77</v>
      </c>
    </row>
    <row r="103" spans="2:15" ht="40" customHeight="1" outlineLevel="2" x14ac:dyDescent="0.35">
      <c r="C103" s="247"/>
      <c r="D103" s="248"/>
      <c r="E103" s="249"/>
      <c r="F103" s="249"/>
      <c r="G103" s="249"/>
      <c r="H103" s="250"/>
    </row>
    <row r="104" spans="2:15" ht="20.149999999999999" customHeight="1" x14ac:dyDescent="0.35">
      <c r="C104" s="9"/>
      <c r="D104" s="9"/>
    </row>
    <row r="105" spans="2:15" ht="20.149999999999999" customHeight="1" x14ac:dyDescent="0.35">
      <c r="C105" s="4" t="s">
        <v>42</v>
      </c>
      <c r="D105" s="4"/>
      <c r="E105" s="4"/>
      <c r="F105" s="4"/>
      <c r="G105" s="4"/>
      <c r="H105" s="4"/>
      <c r="I105" s="4"/>
      <c r="J105" s="4"/>
    </row>
    <row r="106" spans="2:15" ht="20.149999999999999" customHeight="1" outlineLevel="2" x14ac:dyDescent="0.35">
      <c r="C106" s="2" t="s">
        <v>43</v>
      </c>
    </row>
    <row r="107" spans="2:15" ht="20.149999999999999" customHeight="1" outlineLevel="2" x14ac:dyDescent="0.35">
      <c r="C107" s="11" t="s">
        <v>44</v>
      </c>
      <c r="D107" s="11"/>
    </row>
    <row r="108" spans="2:15" ht="30" customHeight="1" outlineLevel="2" x14ac:dyDescent="0.35">
      <c r="C108" s="257" t="s">
        <v>45</v>
      </c>
      <c r="D108" s="258"/>
      <c r="E108" s="344"/>
      <c r="F108" s="345"/>
    </row>
    <row r="109" spans="2:15" ht="30" customHeight="1" outlineLevel="2" x14ac:dyDescent="0.35">
      <c r="C109" s="257" t="s">
        <v>46</v>
      </c>
      <c r="D109" s="258"/>
      <c r="E109" s="346"/>
      <c r="F109" s="347"/>
    </row>
    <row r="110" spans="2:15" ht="30" customHeight="1" outlineLevel="2" x14ac:dyDescent="0.35">
      <c r="C110" s="257" t="s">
        <v>47</v>
      </c>
      <c r="D110" s="258"/>
      <c r="E110" s="348"/>
      <c r="F110" s="349"/>
    </row>
    <row r="111" spans="2:15" customFormat="1" ht="20.149999999999999" customHeight="1" outlineLevel="2" x14ac:dyDescent="0.35">
      <c r="C111" s="2"/>
      <c r="D111" s="203" t="s">
        <v>384</v>
      </c>
      <c r="E111" s="362">
        <f>SUM(E108:F110)</f>
        <v>0</v>
      </c>
      <c r="F111" s="362"/>
      <c r="K111" s="2"/>
      <c r="L111" s="2"/>
      <c r="M111" s="2"/>
      <c r="N111" s="2"/>
      <c r="O111" s="2"/>
    </row>
    <row r="112" spans="2:15" ht="5.15" customHeight="1" outlineLevel="2" x14ac:dyDescent="0.35">
      <c r="E112" s="1"/>
      <c r="F112" s="1"/>
      <c r="I112" s="1"/>
    </row>
    <row r="113" spans="3:9" ht="20.149999999999999" customHeight="1" outlineLevel="2" x14ac:dyDescent="0.35">
      <c r="C113" s="3" t="s">
        <v>52</v>
      </c>
      <c r="D113" s="43"/>
      <c r="F113" s="1"/>
      <c r="I113" s="1"/>
    </row>
    <row r="114" spans="3:9" ht="30" customHeight="1" outlineLevel="2" x14ac:dyDescent="0.35">
      <c r="C114" s="228" t="s">
        <v>1131</v>
      </c>
      <c r="D114" s="243"/>
      <c r="E114" s="210"/>
      <c r="F114"/>
      <c r="I114" s="1"/>
    </row>
    <row r="115" spans="3:9" ht="30" customHeight="1" outlineLevel="2" x14ac:dyDescent="0.35">
      <c r="C115" s="257" t="s">
        <v>1159</v>
      </c>
      <c r="D115" s="258"/>
      <c r="E115" s="211"/>
      <c r="F115"/>
      <c r="G115"/>
      <c r="H115"/>
      <c r="I115" s="1"/>
    </row>
    <row r="116" spans="3:9" ht="5.15" customHeight="1" outlineLevel="2" x14ac:dyDescent="0.35">
      <c r="I116" s="1"/>
    </row>
    <row r="117" spans="3:9" ht="20.149999999999999" customHeight="1" outlineLevel="2" x14ac:dyDescent="0.35">
      <c r="C117" s="11" t="s">
        <v>48</v>
      </c>
      <c r="D117" s="11"/>
    </row>
    <row r="118" spans="3:9" ht="30" customHeight="1" outlineLevel="2" x14ac:dyDescent="0.35">
      <c r="C118" s="236" t="s">
        <v>49</v>
      </c>
      <c r="D118" s="258"/>
      <c r="E118" s="365"/>
      <c r="F118" s="366"/>
    </row>
    <row r="119" spans="3:9" ht="30" customHeight="1" outlineLevel="2" x14ac:dyDescent="0.35">
      <c r="C119" s="236" t="s">
        <v>1154</v>
      </c>
      <c r="D119" s="258"/>
      <c r="E119" s="367"/>
      <c r="F119" s="368"/>
    </row>
    <row r="120" spans="3:9" ht="30" customHeight="1" outlineLevel="2" x14ac:dyDescent="0.35">
      <c r="C120" s="236" t="s">
        <v>1155</v>
      </c>
      <c r="D120" s="258"/>
      <c r="E120" s="363"/>
      <c r="F120" s="364"/>
    </row>
    <row r="121" spans="3:9" customFormat="1" ht="30" customHeight="1" outlineLevel="2" x14ac:dyDescent="0.35">
      <c r="D121" s="32" t="s">
        <v>384</v>
      </c>
      <c r="E121" s="362">
        <f>SUM(E118:F120)</f>
        <v>0</v>
      </c>
      <c r="F121" s="362"/>
    </row>
    <row r="122" spans="3:9" ht="5.15" customHeight="1" outlineLevel="2" x14ac:dyDescent="0.35">
      <c r="C122" s="65"/>
      <c r="D122" s="72"/>
      <c r="E122" s="1"/>
      <c r="F122" s="1"/>
    </row>
    <row r="123" spans="3:9" ht="30" customHeight="1" outlineLevel="2" x14ac:dyDescent="0.35">
      <c r="C123" s="236" t="s">
        <v>1132</v>
      </c>
      <c r="D123" s="258"/>
      <c r="E123" s="365"/>
      <c r="F123" s="366"/>
    </row>
    <row r="124" spans="3:9" ht="30" customHeight="1" outlineLevel="2" x14ac:dyDescent="0.35">
      <c r="C124" s="236" t="s">
        <v>1133</v>
      </c>
      <c r="D124" s="258"/>
      <c r="E124" s="363"/>
      <c r="F124" s="364"/>
    </row>
    <row r="125" spans="3:9" ht="5.15" customHeight="1" outlineLevel="2" x14ac:dyDescent="0.35">
      <c r="E125" s="1"/>
      <c r="F125" s="1"/>
    </row>
    <row r="126" spans="3:9" ht="20.149999999999999" customHeight="1" outlineLevel="2" x14ac:dyDescent="0.35">
      <c r="C126" s="2" t="s">
        <v>55</v>
      </c>
    </row>
    <row r="127" spans="3:9" ht="40" customHeight="1" outlineLevel="2" x14ac:dyDescent="0.35">
      <c r="C127" s="247"/>
      <c r="D127" s="248"/>
      <c r="E127" s="249"/>
      <c r="F127" s="249"/>
      <c r="G127" s="249"/>
      <c r="H127" s="250"/>
    </row>
    <row r="129" spans="2:10" ht="20.149999999999999" customHeight="1" x14ac:dyDescent="0.35">
      <c r="C129" s="4" t="s">
        <v>56</v>
      </c>
      <c r="D129" s="4"/>
      <c r="E129" s="4"/>
      <c r="F129" s="4"/>
      <c r="G129" s="4"/>
      <c r="H129" s="4"/>
      <c r="I129" s="4"/>
      <c r="J129" s="4"/>
    </row>
    <row r="130" spans="2:10" s="6" customFormat="1" ht="20.149999999999999" customHeight="1" outlineLevel="1" x14ac:dyDescent="0.35">
      <c r="B130"/>
      <c r="D130" s="2"/>
    </row>
    <row r="131" spans="2:10" ht="20.149999999999999" customHeight="1" outlineLevel="1" x14ac:dyDescent="0.35">
      <c r="C131" s="229" t="s">
        <v>1149</v>
      </c>
      <c r="D131" s="230"/>
      <c r="E131" s="281"/>
      <c r="F131" s="314"/>
      <c r="G131" s="282"/>
    </row>
    <row r="132" spans="2:10" ht="15" customHeight="1" outlineLevel="2" x14ac:dyDescent="0.35"/>
    <row r="133" spans="2:10" ht="77.5" outlineLevel="2" x14ac:dyDescent="0.35">
      <c r="C133" s="231" t="s">
        <v>1172</v>
      </c>
      <c r="D133" s="231"/>
      <c r="E133" s="73" t="s">
        <v>1111</v>
      </c>
      <c r="F133" s="73" t="s">
        <v>1112</v>
      </c>
      <c r="G133" s="86" t="s">
        <v>64</v>
      </c>
    </row>
    <row r="134" spans="2:10" ht="30" customHeight="1" outlineLevel="2" x14ac:dyDescent="0.35">
      <c r="C134" s="298" t="s">
        <v>394</v>
      </c>
      <c r="D134" s="76" t="s">
        <v>58</v>
      </c>
      <c r="E134" s="178"/>
      <c r="F134" s="191"/>
      <c r="G134" s="85">
        <f>SUM(E134:F134)</f>
        <v>0</v>
      </c>
    </row>
    <row r="135" spans="2:10" ht="30" customHeight="1" outlineLevel="2" x14ac:dyDescent="0.35">
      <c r="C135" s="297"/>
      <c r="D135" s="78" t="s">
        <v>386</v>
      </c>
      <c r="E135" s="180"/>
      <c r="F135" s="177"/>
      <c r="G135" s="62">
        <f t="shared" ref="G135:G158" si="0">SUM(E135:F135)</f>
        <v>0</v>
      </c>
    </row>
    <row r="136" spans="2:10" ht="30" customHeight="1" outlineLevel="2" x14ac:dyDescent="0.35">
      <c r="C136" s="297" t="s">
        <v>395</v>
      </c>
      <c r="D136" s="78" t="s">
        <v>59</v>
      </c>
      <c r="E136" s="180"/>
      <c r="F136" s="177"/>
      <c r="G136" s="62">
        <f t="shared" si="0"/>
        <v>0</v>
      </c>
    </row>
    <row r="137" spans="2:10" ht="30" customHeight="1" outlineLevel="2" x14ac:dyDescent="0.35">
      <c r="C137" s="297"/>
      <c r="D137" s="78" t="s">
        <v>60</v>
      </c>
      <c r="E137" s="180"/>
      <c r="F137" s="177"/>
      <c r="G137" s="62">
        <f t="shared" si="0"/>
        <v>0</v>
      </c>
    </row>
    <row r="138" spans="2:10" ht="30" customHeight="1" outlineLevel="2" x14ac:dyDescent="0.35">
      <c r="C138" s="297"/>
      <c r="D138" s="78" t="s">
        <v>1134</v>
      </c>
      <c r="E138" s="180"/>
      <c r="F138" s="177"/>
      <c r="G138" s="62">
        <f t="shared" si="0"/>
        <v>0</v>
      </c>
    </row>
    <row r="139" spans="2:10" ht="31" outlineLevel="2" x14ac:dyDescent="0.35">
      <c r="C139" s="297"/>
      <c r="D139" s="78" t="s">
        <v>1113</v>
      </c>
      <c r="E139" s="180"/>
      <c r="F139" s="177"/>
      <c r="G139" s="62">
        <f t="shared" si="0"/>
        <v>0</v>
      </c>
    </row>
    <row r="140" spans="2:10" ht="62" outlineLevel="2" x14ac:dyDescent="0.35">
      <c r="C140" s="297" t="s">
        <v>396</v>
      </c>
      <c r="D140" s="78" t="s">
        <v>387</v>
      </c>
      <c r="E140" s="180"/>
      <c r="F140" s="177"/>
      <c r="G140" s="62">
        <f t="shared" si="0"/>
        <v>0</v>
      </c>
    </row>
    <row r="141" spans="2:10" ht="30" customHeight="1" outlineLevel="2" x14ac:dyDescent="0.35">
      <c r="C141" s="297"/>
      <c r="D141" s="78" t="s">
        <v>388</v>
      </c>
      <c r="E141" s="180"/>
      <c r="F141" s="177"/>
      <c r="G141" s="62">
        <f t="shared" si="0"/>
        <v>0</v>
      </c>
    </row>
    <row r="142" spans="2:10" ht="30" customHeight="1" outlineLevel="2" x14ac:dyDescent="0.35">
      <c r="C142" s="297"/>
      <c r="D142" s="78" t="s">
        <v>61</v>
      </c>
      <c r="E142" s="180"/>
      <c r="F142" s="177"/>
      <c r="G142" s="62">
        <f t="shared" si="0"/>
        <v>0</v>
      </c>
    </row>
    <row r="143" spans="2:10" ht="30" customHeight="1" outlineLevel="2" x14ac:dyDescent="0.35">
      <c r="C143" s="297"/>
      <c r="D143" s="78" t="s">
        <v>389</v>
      </c>
      <c r="E143" s="180"/>
      <c r="F143" s="177"/>
      <c r="G143" s="62">
        <f t="shared" si="0"/>
        <v>0</v>
      </c>
    </row>
    <row r="144" spans="2:10" ht="30" customHeight="1" outlineLevel="2" x14ac:dyDescent="0.35">
      <c r="C144" s="297"/>
      <c r="D144" s="78" t="s">
        <v>62</v>
      </c>
      <c r="E144" s="180"/>
      <c r="F144" s="177"/>
      <c r="G144" s="62">
        <f t="shared" si="0"/>
        <v>0</v>
      </c>
    </row>
    <row r="145" spans="3:9" ht="30" customHeight="1" outlineLevel="2" x14ac:dyDescent="0.35">
      <c r="C145" s="297"/>
      <c r="D145" s="78" t="s">
        <v>63</v>
      </c>
      <c r="E145" s="180"/>
      <c r="F145" s="177"/>
      <c r="G145" s="62">
        <f t="shared" si="0"/>
        <v>0</v>
      </c>
    </row>
    <row r="146" spans="3:9" ht="30" customHeight="1" outlineLevel="2" x14ac:dyDescent="0.35">
      <c r="C146" s="297"/>
      <c r="D146" s="78" t="s">
        <v>390</v>
      </c>
      <c r="E146" s="180"/>
      <c r="F146" s="177"/>
      <c r="G146" s="62">
        <f t="shared" si="0"/>
        <v>0</v>
      </c>
    </row>
    <row r="147" spans="3:9" ht="30" customHeight="1" outlineLevel="2" x14ac:dyDescent="0.35">
      <c r="C147" s="77" t="s">
        <v>397</v>
      </c>
      <c r="D147" s="78" t="s">
        <v>391</v>
      </c>
      <c r="E147" s="180"/>
      <c r="F147" s="177"/>
      <c r="G147" s="62">
        <f t="shared" si="0"/>
        <v>0</v>
      </c>
    </row>
    <row r="148" spans="3:9" ht="30" customHeight="1" outlineLevel="2" x14ac:dyDescent="0.35">
      <c r="C148" s="355" t="s">
        <v>1180</v>
      </c>
      <c r="D148" s="88" t="s">
        <v>392</v>
      </c>
      <c r="E148" s="180"/>
      <c r="F148" s="177"/>
      <c r="G148" s="62">
        <f t="shared" si="0"/>
        <v>0</v>
      </c>
    </row>
    <row r="149" spans="3:9" ht="30" customHeight="1" outlineLevel="2" x14ac:dyDescent="0.35">
      <c r="C149" s="355"/>
      <c r="D149" s="88" t="s">
        <v>393</v>
      </c>
      <c r="E149" s="180"/>
      <c r="F149" s="177"/>
      <c r="G149" s="62">
        <f t="shared" si="0"/>
        <v>0</v>
      </c>
    </row>
    <row r="150" spans="3:9" ht="30" customHeight="1" outlineLevel="2" x14ac:dyDescent="0.35">
      <c r="C150" s="356" t="s">
        <v>398</v>
      </c>
      <c r="D150" s="357"/>
      <c r="E150" s="181"/>
      <c r="F150" s="202"/>
      <c r="G150" s="63">
        <f t="shared" si="0"/>
        <v>0</v>
      </c>
    </row>
    <row r="151" spans="3:9" customFormat="1" ht="20.149999999999999" customHeight="1" outlineLevel="2" x14ac:dyDescent="0.35">
      <c r="D151" s="84" t="s">
        <v>36</v>
      </c>
    </row>
    <row r="152" spans="3:9" ht="30" customHeight="1" outlineLevel="2" x14ac:dyDescent="0.35">
      <c r="C152" s="358"/>
      <c r="D152" s="359"/>
      <c r="E152" s="178"/>
      <c r="F152" s="191"/>
      <c r="G152" s="85">
        <f t="shared" si="0"/>
        <v>0</v>
      </c>
    </row>
    <row r="153" spans="3:9" ht="30" customHeight="1" outlineLevel="2" x14ac:dyDescent="0.35">
      <c r="C153" s="360"/>
      <c r="D153" s="351"/>
      <c r="E153" s="136"/>
      <c r="F153" s="137"/>
      <c r="G153" s="87">
        <f t="shared" si="0"/>
        <v>0</v>
      </c>
    </row>
    <row r="154" spans="3:9" ht="30" customHeight="1" outlineLevel="2" x14ac:dyDescent="0.35">
      <c r="C154" s="361"/>
      <c r="D154" s="350"/>
      <c r="E154" s="181"/>
      <c r="F154" s="202"/>
      <c r="G154" s="89">
        <f t="shared" si="0"/>
        <v>0</v>
      </c>
    </row>
    <row r="155" spans="3:9" ht="30" customHeight="1" outlineLevel="2" x14ac:dyDescent="0.35">
      <c r="C155" s="232" t="s">
        <v>64</v>
      </c>
      <c r="D155" s="233"/>
      <c r="E155" s="46">
        <f>SUM(E134:E154)</f>
        <v>0</v>
      </c>
      <c r="F155" s="47">
        <f>SUM(F134:F154)</f>
        <v>0</v>
      </c>
      <c r="G155" s="39">
        <f t="shared" si="0"/>
        <v>0</v>
      </c>
    </row>
    <row r="156" spans="3:9" ht="30" customHeight="1" outlineLevel="2" x14ac:dyDescent="0.35">
      <c r="C156" s="227" t="s">
        <v>65</v>
      </c>
      <c r="D156" s="243"/>
      <c r="E156" s="138"/>
      <c r="F156" s="139"/>
      <c r="G156" s="61">
        <f t="shared" si="0"/>
        <v>0</v>
      </c>
    </row>
    <row r="157" spans="3:9" ht="30" customHeight="1" outlineLevel="2" x14ac:dyDescent="0.35">
      <c r="C157" s="227" t="s">
        <v>66</v>
      </c>
      <c r="D157" s="243"/>
      <c r="E157" s="175"/>
      <c r="F157" s="177"/>
      <c r="G157" s="62">
        <f t="shared" si="0"/>
        <v>0</v>
      </c>
    </row>
    <row r="158" spans="3:9" ht="30" customHeight="1" outlineLevel="2" x14ac:dyDescent="0.35">
      <c r="C158" s="227" t="s">
        <v>118</v>
      </c>
      <c r="D158" s="243"/>
      <c r="E158" s="185"/>
      <c r="F158" s="202"/>
      <c r="G158" s="63">
        <f t="shared" si="0"/>
        <v>0</v>
      </c>
      <c r="I158"/>
    </row>
    <row r="159" spans="3:9" ht="5.15" customHeight="1" outlineLevel="2" x14ac:dyDescent="0.35"/>
    <row r="160" spans="3:9" ht="20.149999999999999" customHeight="1" outlineLevel="1" x14ac:dyDescent="0.35">
      <c r="C160" s="10" t="s">
        <v>67</v>
      </c>
      <c r="D160" s="10"/>
    </row>
    <row r="161" spans="3:10" ht="20.149999999999999" customHeight="1" outlineLevel="2" x14ac:dyDescent="0.35">
      <c r="E161" s="2" t="s">
        <v>236</v>
      </c>
      <c r="F161" s="2" t="s">
        <v>69</v>
      </c>
    </row>
    <row r="162" spans="3:10" ht="30" customHeight="1" outlineLevel="2" x14ac:dyDescent="0.35">
      <c r="C162" s="236" t="s">
        <v>68</v>
      </c>
      <c r="D162" s="258"/>
      <c r="E162" s="190"/>
      <c r="F162" s="179"/>
    </row>
    <row r="163" spans="3:10" ht="30" customHeight="1" outlineLevel="2" x14ac:dyDescent="0.35">
      <c r="C163" s="236" t="s">
        <v>1165</v>
      </c>
      <c r="D163" s="258"/>
      <c r="E163" s="185"/>
      <c r="F163" s="197"/>
    </row>
    <row r="164" spans="3:10" ht="30" customHeight="1" outlineLevel="2" x14ac:dyDescent="0.35">
      <c r="C164" s="236" t="s">
        <v>1166</v>
      </c>
      <c r="D164" s="236"/>
      <c r="E164" s="258"/>
      <c r="F164" s="140"/>
    </row>
    <row r="165" spans="3:10" ht="5.15" customHeight="1" outlineLevel="2" x14ac:dyDescent="0.35">
      <c r="F165"/>
    </row>
    <row r="166" spans="3:10" ht="20.149999999999999" customHeight="1" outlineLevel="1" x14ac:dyDescent="0.35">
      <c r="C166" s="2" t="s">
        <v>70</v>
      </c>
    </row>
    <row r="167" spans="3:10" ht="40" customHeight="1" outlineLevel="2" x14ac:dyDescent="0.35">
      <c r="C167" s="247"/>
      <c r="D167" s="248"/>
      <c r="E167" s="249"/>
      <c r="F167" s="249"/>
      <c r="G167" s="249"/>
      <c r="H167" s="250"/>
    </row>
    <row r="169" spans="3:10" ht="20.149999999999999" customHeight="1" x14ac:dyDescent="0.35">
      <c r="C169" s="4" t="s">
        <v>1189</v>
      </c>
      <c r="D169" s="4"/>
      <c r="E169" s="4"/>
      <c r="F169" s="4"/>
      <c r="G169" s="4"/>
      <c r="H169" s="4"/>
      <c r="I169" s="4"/>
      <c r="J169" s="4"/>
    </row>
    <row r="170" spans="3:10" ht="20.149999999999999" customHeight="1" outlineLevel="1" x14ac:dyDescent="0.35">
      <c r="C170" s="3" t="s">
        <v>71</v>
      </c>
      <c r="D170" s="43"/>
    </row>
    <row r="171" spans="3:10" ht="20.149999999999999" customHeight="1" outlineLevel="1" x14ac:dyDescent="0.35">
      <c r="C171" s="3" t="s">
        <v>72</v>
      </c>
      <c r="D171" s="43"/>
    </row>
    <row r="172" spans="3:10" ht="5.15" customHeight="1" outlineLevel="2" x14ac:dyDescent="0.35"/>
    <row r="173" spans="3:10" ht="30" customHeight="1" outlineLevel="2" x14ac:dyDescent="0.35">
      <c r="E173" s="17" t="s">
        <v>153</v>
      </c>
      <c r="F173" s="17" t="s">
        <v>152</v>
      </c>
      <c r="G173" s="221" t="s">
        <v>1176</v>
      </c>
      <c r="H173" s="17" t="s">
        <v>155</v>
      </c>
      <c r="I173" s="23" t="s">
        <v>64</v>
      </c>
    </row>
    <row r="174" spans="3:10" ht="60" customHeight="1" outlineLevel="2" x14ac:dyDescent="0.35">
      <c r="C174" s="227" t="s">
        <v>399</v>
      </c>
      <c r="D174" s="243"/>
      <c r="E174" s="190"/>
      <c r="F174" s="192"/>
      <c r="G174" s="192"/>
      <c r="H174" s="191"/>
      <c r="I174" s="49">
        <f>SUM(E174:H174)</f>
        <v>0</v>
      </c>
      <c r="J174" s="12"/>
    </row>
    <row r="175" spans="3:10" ht="60" customHeight="1" outlineLevel="2" x14ac:dyDescent="0.35">
      <c r="C175" s="227" t="s">
        <v>1121</v>
      </c>
      <c r="D175" s="243"/>
      <c r="E175" s="185"/>
      <c r="F175" s="195"/>
      <c r="G175" s="195"/>
      <c r="H175" s="202"/>
      <c r="I175" s="51">
        <f>SUM(E175:H175)</f>
        <v>0</v>
      </c>
      <c r="J175" s="9"/>
    </row>
    <row r="176" spans="3:10" customFormat="1" ht="15.5" outlineLevel="2" x14ac:dyDescent="0.35">
      <c r="D176" s="93"/>
    </row>
    <row r="177" spans="3:10" ht="60" customHeight="1" outlineLevel="2" x14ac:dyDescent="0.35">
      <c r="C177" s="227" t="s">
        <v>1135</v>
      </c>
      <c r="D177" s="228"/>
      <c r="E177" s="183"/>
      <c r="F177" s="187"/>
      <c r="G177" s="187"/>
      <c r="H177" s="184"/>
      <c r="I177" s="75">
        <f>SUM(E177:H177)</f>
        <v>0</v>
      </c>
      <c r="J177" s="9"/>
    </row>
    <row r="178" spans="3:10" ht="5.15" customHeight="1" outlineLevel="2" x14ac:dyDescent="0.35"/>
    <row r="179" spans="3:10" ht="20.149999999999999" customHeight="1" outlineLevel="2" x14ac:dyDescent="0.35">
      <c r="E179" s="17" t="s">
        <v>74</v>
      </c>
      <c r="F179" s="17" t="s">
        <v>75</v>
      </c>
      <c r="G179" s="10" t="s">
        <v>64</v>
      </c>
    </row>
    <row r="180" spans="3:10" ht="30" customHeight="1" outlineLevel="2" x14ac:dyDescent="0.35">
      <c r="C180" s="236" t="s">
        <v>73</v>
      </c>
      <c r="D180" s="258"/>
      <c r="E180" s="190"/>
      <c r="F180" s="191"/>
      <c r="G180" s="90">
        <f>SUM(E180:F180)</f>
        <v>0</v>
      </c>
    </row>
    <row r="181" spans="3:10" ht="30" customHeight="1" outlineLevel="2" x14ac:dyDescent="0.35">
      <c r="C181" s="236" t="s">
        <v>400</v>
      </c>
      <c r="D181" s="258"/>
      <c r="E181" s="185"/>
      <c r="F181" s="202"/>
      <c r="G181" s="91">
        <f>SUM(E181:F181)</f>
        <v>0</v>
      </c>
    </row>
    <row r="182" spans="3:10" ht="5.15" customHeight="1" outlineLevel="2" x14ac:dyDescent="0.35"/>
    <row r="183" spans="3:10" ht="30" customHeight="1" outlineLevel="2" x14ac:dyDescent="0.35">
      <c r="C183" s="228" t="s">
        <v>1114</v>
      </c>
      <c r="D183" s="228"/>
      <c r="E183" s="194"/>
    </row>
    <row r="184" spans="3:10" ht="30" customHeight="1" outlineLevel="2" x14ac:dyDescent="0.35">
      <c r="C184" s="257" t="s">
        <v>1136</v>
      </c>
      <c r="D184" s="257"/>
      <c r="E184" s="193"/>
    </row>
    <row r="185" spans="3:10" ht="30" customHeight="1" outlineLevel="2" x14ac:dyDescent="0.35">
      <c r="C185" s="257" t="s">
        <v>1137</v>
      </c>
      <c r="D185" s="257"/>
      <c r="E185" s="193"/>
    </row>
    <row r="186" spans="3:10" ht="30" customHeight="1" outlineLevel="2" x14ac:dyDescent="0.35">
      <c r="C186" s="257" t="s">
        <v>1138</v>
      </c>
      <c r="D186" s="257"/>
      <c r="E186" s="140"/>
    </row>
    <row r="187" spans="3:10" ht="5.15" customHeight="1" outlineLevel="1" x14ac:dyDescent="0.35"/>
    <row r="188" spans="3:10" ht="20.149999999999999" customHeight="1" outlineLevel="1" x14ac:dyDescent="0.35">
      <c r="C188" s="2" t="s">
        <v>77</v>
      </c>
    </row>
    <row r="189" spans="3:10" ht="40" customHeight="1" outlineLevel="2" x14ac:dyDescent="0.35">
      <c r="C189" s="247"/>
      <c r="D189" s="248"/>
      <c r="E189" s="249"/>
      <c r="F189" s="249"/>
      <c r="G189" s="249"/>
      <c r="H189" s="250"/>
    </row>
    <row r="190" spans="3:10" ht="5.15" customHeight="1" outlineLevel="2" x14ac:dyDescent="0.35"/>
    <row r="192" spans="3:10" ht="20.149999999999999" customHeight="1" x14ac:dyDescent="0.35">
      <c r="C192" s="4" t="s">
        <v>78</v>
      </c>
      <c r="D192" s="4"/>
      <c r="E192" s="4"/>
      <c r="F192" s="4"/>
      <c r="G192" s="4"/>
      <c r="H192" s="4"/>
      <c r="I192" s="4"/>
      <c r="J192" s="4"/>
    </row>
    <row r="193" spans="3:9" ht="20.149999999999999" customHeight="1" outlineLevel="1" x14ac:dyDescent="0.35">
      <c r="C193" s="5" t="s">
        <v>1182</v>
      </c>
      <c r="D193" s="5"/>
      <c r="E193" s="5"/>
      <c r="F193" s="5"/>
      <c r="G193" s="5"/>
      <c r="H193" s="5"/>
      <c r="I193" s="5"/>
    </row>
    <row r="194" spans="3:9" ht="20.149999999999999" customHeight="1" outlineLevel="2" x14ac:dyDescent="0.35">
      <c r="C194" s="3" t="s">
        <v>79</v>
      </c>
      <c r="D194" s="43"/>
    </row>
    <row r="195" spans="3:9" ht="5.15" customHeight="1" outlineLevel="2" x14ac:dyDescent="0.35"/>
    <row r="196" spans="3:9" ht="30" customHeight="1" outlineLevel="2" x14ac:dyDescent="0.35">
      <c r="C196" s="236" t="s">
        <v>80</v>
      </c>
      <c r="D196" s="258"/>
      <c r="E196" s="194"/>
      <c r="F196"/>
    </row>
    <row r="197" spans="3:9" ht="30" customHeight="1" outlineLevel="2" x14ac:dyDescent="0.35">
      <c r="C197" s="236" t="s">
        <v>81</v>
      </c>
      <c r="D197" s="258"/>
      <c r="E197" s="193"/>
      <c r="F197"/>
    </row>
    <row r="198" spans="3:9" ht="30" customHeight="1" outlineLevel="2" x14ac:dyDescent="0.35">
      <c r="C198" s="236" t="s">
        <v>82</v>
      </c>
      <c r="D198" s="258"/>
      <c r="E198" s="140"/>
      <c r="F198"/>
    </row>
    <row r="199" spans="3:9" ht="5.15" customHeight="1" outlineLevel="1" x14ac:dyDescent="0.35"/>
    <row r="200" spans="3:9" ht="20.149999999999999" customHeight="1" outlineLevel="1" x14ac:dyDescent="0.35">
      <c r="C200" s="5" t="s">
        <v>1183</v>
      </c>
      <c r="D200" s="5"/>
      <c r="E200" s="5"/>
      <c r="F200" s="5"/>
      <c r="G200" s="5"/>
      <c r="H200" s="5"/>
      <c r="I200" s="5"/>
    </row>
    <row r="201" spans="3:9" ht="5.15" customHeight="1" outlineLevel="2" x14ac:dyDescent="0.35"/>
    <row r="202" spans="3:9" ht="30" customHeight="1" outlineLevel="2" x14ac:dyDescent="0.35">
      <c r="E202" s="14" t="s">
        <v>87</v>
      </c>
    </row>
    <row r="203" spans="3:9" ht="20.149999999999999" customHeight="1" outlineLevel="2" x14ac:dyDescent="0.35">
      <c r="C203" s="244" t="s">
        <v>83</v>
      </c>
      <c r="D203" s="245"/>
      <c r="E203" s="371"/>
    </row>
    <row r="204" spans="3:9" ht="40" customHeight="1" outlineLevel="2" x14ac:dyDescent="0.35">
      <c r="C204" s="369" t="s">
        <v>88</v>
      </c>
      <c r="D204" s="370"/>
      <c r="E204" s="372"/>
      <c r="F204" s="3"/>
    </row>
    <row r="205" spans="3:9" ht="20.149999999999999" customHeight="1" outlineLevel="2" x14ac:dyDescent="0.35">
      <c r="C205" s="244" t="s">
        <v>84</v>
      </c>
      <c r="D205" s="245"/>
      <c r="E205" s="372"/>
    </row>
    <row r="206" spans="3:9" ht="40" customHeight="1" outlineLevel="2" x14ac:dyDescent="0.35">
      <c r="C206" s="369" t="s">
        <v>89</v>
      </c>
      <c r="D206" s="370"/>
      <c r="E206" s="372"/>
      <c r="F206" s="3"/>
    </row>
    <row r="207" spans="3:9" ht="20.149999999999999" customHeight="1" outlineLevel="2" x14ac:dyDescent="0.35">
      <c r="C207" s="244" t="s">
        <v>85</v>
      </c>
      <c r="D207" s="245"/>
      <c r="E207" s="372"/>
    </row>
    <row r="208" spans="3:9" ht="40" customHeight="1" outlineLevel="2" x14ac:dyDescent="0.35">
      <c r="C208" s="369" t="s">
        <v>90</v>
      </c>
      <c r="D208" s="370"/>
      <c r="E208" s="373"/>
      <c r="F208" s="3"/>
    </row>
    <row r="209" spans="3:9" ht="40" customHeight="1" outlineLevel="2" x14ac:dyDescent="0.35">
      <c r="C209" s="264" t="s">
        <v>86</v>
      </c>
      <c r="D209" s="265"/>
      <c r="E209" s="39">
        <f>SUM(E203:E208)</f>
        <v>0</v>
      </c>
      <c r="F209" s="18" t="str">
        <f>IF(E209=E197,"","Le total ne correpond pas au nombre de places installées au 31/12")</f>
        <v/>
      </c>
    </row>
    <row r="210" spans="3:9" ht="20.149999999999999" customHeight="1" outlineLevel="2" x14ac:dyDescent="0.35"/>
    <row r="211" spans="3:9" ht="30" customHeight="1" outlineLevel="2" x14ac:dyDescent="0.35">
      <c r="C211" s="236" t="s">
        <v>91</v>
      </c>
      <c r="D211" s="258"/>
      <c r="E211" s="126"/>
    </row>
    <row r="212" spans="3:9" ht="30" customHeight="1" outlineLevel="2" x14ac:dyDescent="0.35">
      <c r="C212" s="236" t="s">
        <v>92</v>
      </c>
      <c r="D212" s="258"/>
      <c r="E212" s="141"/>
      <c r="G212"/>
    </row>
    <row r="213" spans="3:9" ht="30" customHeight="1" outlineLevel="2" x14ac:dyDescent="0.35">
      <c r="C213" s="236" t="s">
        <v>1115</v>
      </c>
      <c r="D213" s="258"/>
      <c r="E213" s="140"/>
      <c r="F213" s="18" t="str">
        <f>IF(E213&gt;E197,"Le nombre de places accessibles est supérieure aux nombres de places installées au 31/12","")</f>
        <v/>
      </c>
    </row>
    <row r="214" spans="3:9" ht="20.149999999999999" customHeight="1" outlineLevel="2" x14ac:dyDescent="0.35"/>
    <row r="215" spans="3:9" ht="20.149999999999999" customHeight="1" outlineLevel="2" x14ac:dyDescent="0.35">
      <c r="C215" s="2" t="s">
        <v>55</v>
      </c>
    </row>
    <row r="216" spans="3:9" ht="40" customHeight="1" outlineLevel="2" x14ac:dyDescent="0.35">
      <c r="C216" s="247"/>
      <c r="D216" s="248"/>
      <c r="E216" s="249"/>
      <c r="F216" s="249"/>
      <c r="G216" s="249"/>
      <c r="H216" s="250"/>
    </row>
    <row r="217" spans="3:9" ht="20.149999999999999" customHeight="1" outlineLevel="2" x14ac:dyDescent="0.35"/>
    <row r="218" spans="3:9" ht="20.149999999999999" customHeight="1" outlineLevel="1" x14ac:dyDescent="0.35">
      <c r="C218" s="5" t="s">
        <v>1184</v>
      </c>
      <c r="D218" s="5"/>
      <c r="E218" s="5"/>
      <c r="F218" s="5"/>
      <c r="G218" s="5"/>
      <c r="H218" s="5"/>
      <c r="I218" s="5"/>
    </row>
    <row r="219" spans="3:9" ht="20.149999999999999" customHeight="1" outlineLevel="2" x14ac:dyDescent="0.35">
      <c r="C219" s="42" t="s">
        <v>94</v>
      </c>
      <c r="D219" s="42"/>
    </row>
    <row r="220" spans="3:9" ht="20.149999999999999" customHeight="1" outlineLevel="2" x14ac:dyDescent="0.35">
      <c r="C220" s="42" t="s">
        <v>95</v>
      </c>
      <c r="D220" s="42"/>
    </row>
    <row r="221" spans="3:9" ht="5.15" customHeight="1" outlineLevel="2" x14ac:dyDescent="0.35">
      <c r="C221" s="7"/>
      <c r="D221" s="42"/>
    </row>
    <row r="222" spans="3:9" ht="60" customHeight="1" outlineLevel="2" x14ac:dyDescent="0.35">
      <c r="E222" s="337" t="s">
        <v>1116</v>
      </c>
      <c r="F222" s="337"/>
      <c r="G222" s="336" t="s">
        <v>1150</v>
      </c>
      <c r="H222" s="336"/>
    </row>
    <row r="223" spans="3:9" ht="35.15" customHeight="1" outlineLevel="2" x14ac:dyDescent="0.35">
      <c r="C223" s="227" t="s">
        <v>1139</v>
      </c>
      <c r="D223" s="228"/>
      <c r="E223" s="237"/>
      <c r="F223" s="272"/>
      <c r="G223" s="272"/>
      <c r="H223" s="283"/>
    </row>
    <row r="224" spans="3:9" ht="35.15" customHeight="1" outlineLevel="2" x14ac:dyDescent="0.35">
      <c r="C224" s="227" t="s">
        <v>404</v>
      </c>
      <c r="D224" s="228"/>
      <c r="E224" s="239"/>
      <c r="F224" s="284"/>
      <c r="G224" s="284"/>
      <c r="H224" s="294"/>
    </row>
    <row r="225" spans="3:9" ht="35.15" customHeight="1" outlineLevel="2" x14ac:dyDescent="0.35">
      <c r="C225" s="227" t="s">
        <v>96</v>
      </c>
      <c r="D225" s="228"/>
      <c r="E225" s="239"/>
      <c r="F225" s="284"/>
      <c r="G225" s="284"/>
      <c r="H225" s="294"/>
    </row>
    <row r="226" spans="3:9" ht="35.15" customHeight="1" outlineLevel="2" x14ac:dyDescent="0.35">
      <c r="C226" s="227" t="s">
        <v>97</v>
      </c>
      <c r="D226" s="228"/>
      <c r="E226" s="239"/>
      <c r="F226" s="284"/>
      <c r="G226" s="284"/>
      <c r="H226" s="294"/>
    </row>
    <row r="227" spans="3:9" ht="35.15" customHeight="1" outlineLevel="2" x14ac:dyDescent="0.35">
      <c r="C227" s="227" t="s">
        <v>98</v>
      </c>
      <c r="D227" s="228"/>
      <c r="E227" s="239"/>
      <c r="F227" s="284"/>
      <c r="G227" s="284"/>
      <c r="H227" s="294"/>
    </row>
    <row r="228" spans="3:9" ht="35.15" customHeight="1" outlineLevel="2" x14ac:dyDescent="0.35">
      <c r="C228" s="227" t="s">
        <v>99</v>
      </c>
      <c r="D228" s="228"/>
      <c r="E228" s="239"/>
      <c r="F228" s="284"/>
      <c r="G228" s="284"/>
      <c r="H228" s="294"/>
    </row>
    <row r="229" spans="3:9" ht="35.15" customHeight="1" outlineLevel="2" x14ac:dyDescent="0.35">
      <c r="C229" s="227" t="s">
        <v>100</v>
      </c>
      <c r="D229" s="228"/>
      <c r="E229" s="241"/>
      <c r="F229" s="273"/>
      <c r="G229" s="273"/>
      <c r="H229" s="280"/>
    </row>
    <row r="230" spans="3:9" customFormat="1" ht="20.149999999999999" customHeight="1" outlineLevel="2" x14ac:dyDescent="0.35">
      <c r="D230" s="71" t="s">
        <v>101</v>
      </c>
    </row>
    <row r="231" spans="3:9" ht="35.15" customHeight="1" outlineLevel="2" x14ac:dyDescent="0.35">
      <c r="C231" s="237"/>
      <c r="D231" s="238"/>
      <c r="E231" s="237"/>
      <c r="F231" s="272"/>
      <c r="G231" s="272"/>
      <c r="H231" s="283"/>
    </row>
    <row r="232" spans="3:9" ht="35.15" customHeight="1" outlineLevel="2" x14ac:dyDescent="0.35">
      <c r="C232" s="239"/>
      <c r="D232" s="240"/>
      <c r="E232" s="239"/>
      <c r="F232" s="284"/>
      <c r="G232" s="284"/>
      <c r="H232" s="294"/>
    </row>
    <row r="233" spans="3:9" ht="35.15" customHeight="1" outlineLevel="2" x14ac:dyDescent="0.35">
      <c r="C233" s="241"/>
      <c r="D233" s="242"/>
      <c r="E233" s="239"/>
      <c r="F233" s="284"/>
      <c r="G233" s="284"/>
      <c r="H233" s="294"/>
    </row>
    <row r="234" spans="3:9" ht="35.15" customHeight="1" outlineLevel="2" x14ac:dyDescent="0.35">
      <c r="C234" s="374" t="s">
        <v>383</v>
      </c>
      <c r="D234" s="375"/>
      <c r="E234" s="285">
        <f>SUM(E223:F233)</f>
        <v>0</v>
      </c>
      <c r="F234" s="338"/>
      <c r="G234" s="338">
        <f>SUM(G223:H233)</f>
        <v>0</v>
      </c>
      <c r="H234" s="287"/>
    </row>
    <row r="235" spans="3:9" ht="35.15" customHeight="1" outlineLevel="2" x14ac:dyDescent="0.35">
      <c r="C235" s="381" t="s">
        <v>102</v>
      </c>
      <c r="D235" s="381"/>
      <c r="E235" s="281"/>
      <c r="F235" s="314"/>
      <c r="G235" s="314"/>
      <c r="H235" s="282"/>
    </row>
    <row r="236" spans="3:9" ht="20.149999999999999" customHeight="1" outlineLevel="2" x14ac:dyDescent="0.35">
      <c r="E236" s="20"/>
      <c r="F236" s="45" t="str">
        <f>IF((E234+E235)=$I$174,"","Le total ne correspond pas au nombre de personnes ayant résidé dans la structure (FA)")</f>
        <v/>
      </c>
      <c r="G236" s="44" t="str">
        <f>IF((G234+G235)=$I$177,"","Le total ne correspond pas au nombre de personnes sorties de la structure")</f>
        <v/>
      </c>
      <c r="H236" s="20"/>
    </row>
    <row r="237" spans="3:9" ht="5.15" customHeight="1" outlineLevel="1" x14ac:dyDescent="0.35"/>
    <row r="238" spans="3:9" ht="20.149999999999999" customHeight="1" outlineLevel="1" x14ac:dyDescent="0.35">
      <c r="C238" s="5" t="s">
        <v>1185</v>
      </c>
      <c r="D238" s="5"/>
      <c r="E238" s="5"/>
      <c r="F238" s="5"/>
      <c r="G238" s="5"/>
      <c r="H238" s="5"/>
      <c r="I238" s="5"/>
    </row>
    <row r="239" spans="3:9" ht="20.149999999999999" customHeight="1" outlineLevel="2" x14ac:dyDescent="0.35"/>
    <row r="240" spans="3:9" ht="60" customHeight="1" outlineLevel="2" x14ac:dyDescent="0.35">
      <c r="C240" s="11" t="s">
        <v>104</v>
      </c>
      <c r="D240" s="11"/>
      <c r="E240" s="288" t="s">
        <v>1116</v>
      </c>
      <c r="F240" s="288"/>
      <c r="G240" s="289" t="s">
        <v>1150</v>
      </c>
      <c r="H240" s="289"/>
    </row>
    <row r="241" spans="3:8" ht="35.15" customHeight="1" outlineLevel="2" x14ac:dyDescent="0.35">
      <c r="C241" s="236" t="s">
        <v>105</v>
      </c>
      <c r="D241" s="258"/>
      <c r="E241" s="237"/>
      <c r="F241" s="283"/>
      <c r="G241" s="332"/>
      <c r="H241" s="283"/>
    </row>
    <row r="242" spans="3:8" ht="35.15" customHeight="1" outlineLevel="2" x14ac:dyDescent="0.35">
      <c r="C242" s="236" t="s">
        <v>106</v>
      </c>
      <c r="D242" s="258"/>
      <c r="E242" s="239"/>
      <c r="F242" s="294"/>
      <c r="G242" s="331"/>
      <c r="H242" s="294"/>
    </row>
    <row r="243" spans="3:8" ht="35.15" customHeight="1" outlineLevel="2" x14ac:dyDescent="0.35">
      <c r="C243" s="236" t="s">
        <v>1167</v>
      </c>
      <c r="D243" s="258"/>
      <c r="E243" s="239"/>
      <c r="F243" s="294"/>
      <c r="G243" s="331"/>
      <c r="H243" s="294"/>
    </row>
    <row r="244" spans="3:8" ht="35.15" customHeight="1" outlineLevel="2" x14ac:dyDescent="0.35">
      <c r="C244" s="236" t="s">
        <v>107</v>
      </c>
      <c r="D244" s="258"/>
      <c r="E244" s="239"/>
      <c r="F244" s="294"/>
      <c r="G244" s="331"/>
      <c r="H244" s="294"/>
    </row>
    <row r="245" spans="3:8" ht="35.15" customHeight="1" outlineLevel="2" x14ac:dyDescent="0.35">
      <c r="C245" s="236" t="s">
        <v>108</v>
      </c>
      <c r="D245" s="258"/>
      <c r="E245" s="239"/>
      <c r="F245" s="294"/>
      <c r="G245" s="331"/>
      <c r="H245" s="294"/>
    </row>
    <row r="246" spans="3:8" ht="35.15" customHeight="1" outlineLevel="2" x14ac:dyDescent="0.35">
      <c r="C246" s="264" t="s">
        <v>103</v>
      </c>
      <c r="D246" s="265"/>
      <c r="E246" s="285">
        <f>SUM(E241:F245)</f>
        <v>0</v>
      </c>
      <c r="F246" s="286"/>
      <c r="G246" s="285">
        <f>SUM(G241:H245)</f>
        <v>0</v>
      </c>
      <c r="H246" s="287"/>
    </row>
    <row r="247" spans="3:8" ht="35.15" customHeight="1" outlineLevel="2" x14ac:dyDescent="0.35">
      <c r="C247" s="236" t="s">
        <v>102</v>
      </c>
      <c r="D247" s="258"/>
      <c r="E247" s="281"/>
      <c r="F247" s="341"/>
      <c r="G247" s="281"/>
      <c r="H247" s="282"/>
    </row>
    <row r="248" spans="3:8" ht="20.149999999999999" customHeight="1" outlineLevel="2" x14ac:dyDescent="0.35">
      <c r="E248" s="19"/>
      <c r="F248" s="21" t="str">
        <f>IF((E246+E247)=$I$174,"","Le total ne correspond pas au nombre de personnes ayant résidé dans la structure (FA)")</f>
        <v/>
      </c>
      <c r="G248" s="20" t="str">
        <f>IF((G246+G247)=$I$177,"","Le total ne correspond pas au nombre de personnes sorties de la structure")</f>
        <v/>
      </c>
      <c r="H248" s="19"/>
    </row>
    <row r="249" spans="3:8" ht="5.15" customHeight="1" outlineLevel="2" x14ac:dyDescent="0.35"/>
    <row r="250" spans="3:8" ht="60" customHeight="1" outlineLevel="2" x14ac:dyDescent="0.35">
      <c r="C250" s="22" t="s">
        <v>110</v>
      </c>
      <c r="D250" s="22"/>
      <c r="E250" s="288" t="s">
        <v>1116</v>
      </c>
      <c r="F250" s="288"/>
      <c r="G250" s="289" t="s">
        <v>1151</v>
      </c>
      <c r="H250" s="289"/>
    </row>
    <row r="251" spans="3:8" ht="35.15" customHeight="1" outlineLevel="2" x14ac:dyDescent="0.35">
      <c r="C251" s="228" t="s">
        <v>1168</v>
      </c>
      <c r="D251" s="243"/>
      <c r="E251" s="237"/>
      <c r="F251" s="283"/>
      <c r="G251" s="332"/>
      <c r="H251" s="283"/>
    </row>
    <row r="252" spans="3:8" ht="35.15" customHeight="1" outlineLevel="2" x14ac:dyDescent="0.35">
      <c r="C252" s="228" t="s">
        <v>405</v>
      </c>
      <c r="D252" s="243"/>
      <c r="E252" s="239"/>
      <c r="F252" s="294"/>
      <c r="G252" s="331"/>
      <c r="H252" s="294"/>
    </row>
    <row r="253" spans="3:8" ht="35.15" customHeight="1" outlineLevel="2" x14ac:dyDescent="0.35">
      <c r="C253" s="228" t="s">
        <v>406</v>
      </c>
      <c r="D253" s="243"/>
      <c r="E253" s="342"/>
      <c r="F253" s="343"/>
      <c r="G253" s="331"/>
      <c r="H253" s="294"/>
    </row>
    <row r="254" spans="3:8" ht="35.15" customHeight="1" outlineLevel="2" x14ac:dyDescent="0.35">
      <c r="C254" s="264" t="s">
        <v>172</v>
      </c>
      <c r="D254" s="265" t="s">
        <v>172</v>
      </c>
      <c r="E254" s="378">
        <f>SUM(E251:F253)</f>
        <v>0</v>
      </c>
      <c r="F254" s="379"/>
      <c r="G254" s="339">
        <f>SUM(G251:H253)</f>
        <v>0</v>
      </c>
      <c r="H254" s="340"/>
    </row>
    <row r="255" spans="3:8" ht="35.15" customHeight="1" outlineLevel="2" x14ac:dyDescent="0.35">
      <c r="C255" s="228" t="s">
        <v>102</v>
      </c>
      <c r="D255" s="243"/>
      <c r="E255" s="376"/>
      <c r="F255" s="377"/>
      <c r="G255" s="334"/>
      <c r="H255" s="280"/>
    </row>
    <row r="256" spans="3:8" ht="20.149999999999999" customHeight="1" outlineLevel="2" x14ac:dyDescent="0.35">
      <c r="E256" s="19"/>
      <c r="F256" s="21" t="str">
        <f>IF((E254+E255)=$I$174,"","Le total ne correspond pas au nombre de personnes ayant résidé dans la structure (FA)")</f>
        <v/>
      </c>
      <c r="G256" s="20" t="str">
        <f>IF((G254+G255)=$I$177,"","Le total ne correspond pas au nombre de personnes sorties de la structure")</f>
        <v/>
      </c>
      <c r="H256" s="19"/>
    </row>
    <row r="257" spans="3:9" ht="60" customHeight="1" outlineLevel="2" x14ac:dyDescent="0.35">
      <c r="E257" s="288" t="s">
        <v>109</v>
      </c>
      <c r="F257" s="288"/>
      <c r="G257" s="288" t="s">
        <v>1150</v>
      </c>
      <c r="H257" s="288"/>
    </row>
    <row r="258" spans="3:9" ht="35.15" customHeight="1" outlineLevel="2" x14ac:dyDescent="0.35">
      <c r="C258" s="236" t="s">
        <v>111</v>
      </c>
      <c r="D258" s="258"/>
      <c r="E258" s="237"/>
      <c r="F258" s="238"/>
      <c r="G258" s="237"/>
      <c r="H258" s="283"/>
    </row>
    <row r="259" spans="3:9" ht="35.15" customHeight="1" outlineLevel="2" x14ac:dyDescent="0.35">
      <c r="C259" s="236" t="s">
        <v>112</v>
      </c>
      <c r="D259" s="258"/>
      <c r="E259" s="239"/>
      <c r="F259" s="240"/>
      <c r="G259" s="239"/>
      <c r="H259" s="294"/>
    </row>
    <row r="260" spans="3:9" ht="35.15" customHeight="1" outlineLevel="2" x14ac:dyDescent="0.35">
      <c r="C260" s="264" t="s">
        <v>172</v>
      </c>
      <c r="D260" s="265" t="s">
        <v>172</v>
      </c>
      <c r="E260" s="285">
        <f>SUM(E258:F259)</f>
        <v>0</v>
      </c>
      <c r="F260" s="286"/>
      <c r="G260" s="285">
        <f>SUM(G258:H259)</f>
        <v>0</v>
      </c>
      <c r="H260" s="287"/>
    </row>
    <row r="261" spans="3:9" ht="35.15" customHeight="1" outlineLevel="2" x14ac:dyDescent="0.35">
      <c r="C261" s="236" t="s">
        <v>102</v>
      </c>
      <c r="D261" s="258"/>
      <c r="E261" s="281"/>
      <c r="F261" s="341"/>
      <c r="G261" s="281"/>
      <c r="H261" s="282"/>
    </row>
    <row r="262" spans="3:9" ht="20.149999999999999" customHeight="1" outlineLevel="2" x14ac:dyDescent="0.35">
      <c r="E262" s="19"/>
      <c r="F262" s="21" t="str">
        <f>IF((E260+E261)=$I$174,"","Le total ne correspond pas au nombre de personnes ayant résidé dans la structure (FA)")</f>
        <v/>
      </c>
      <c r="G262" s="20" t="str">
        <f>IF((G260+G261)=$I$177,"","Le total ne correspond pas au nombre de personnes sorties de la structure")</f>
        <v/>
      </c>
      <c r="H262" s="19"/>
    </row>
    <row r="263" spans="3:9" ht="5.15" customHeight="1" outlineLevel="1" x14ac:dyDescent="0.35">
      <c r="E263" s="19"/>
      <c r="F263" s="21"/>
      <c r="G263" s="20"/>
      <c r="H263" s="19"/>
    </row>
    <row r="264" spans="3:9" ht="20.149999999999999" customHeight="1" outlineLevel="1" x14ac:dyDescent="0.35">
      <c r="C264" s="5" t="s">
        <v>1186</v>
      </c>
      <c r="D264" s="5"/>
      <c r="E264" s="5"/>
      <c r="F264" s="5"/>
      <c r="G264" s="5"/>
      <c r="H264" s="5"/>
      <c r="I264" s="5"/>
    </row>
    <row r="265" spans="3:9" ht="20.149999999999999" customHeight="1" outlineLevel="2" x14ac:dyDescent="0.35">
      <c r="C265" s="42" t="s">
        <v>1178</v>
      </c>
      <c r="D265" s="42"/>
    </row>
    <row r="266" spans="3:9" ht="5.15" customHeight="1" outlineLevel="2" x14ac:dyDescent="0.35"/>
    <row r="267" spans="3:9" ht="60" customHeight="1" outlineLevel="2" x14ac:dyDescent="0.35">
      <c r="E267" s="288" t="s">
        <v>1116</v>
      </c>
      <c r="F267" s="288"/>
      <c r="G267" s="289" t="s">
        <v>1150</v>
      </c>
      <c r="H267" s="289"/>
    </row>
    <row r="268" spans="3:9" ht="35.15" customHeight="1" outlineLevel="2" x14ac:dyDescent="0.35">
      <c r="C268" s="234" t="s">
        <v>113</v>
      </c>
      <c r="D268" s="380"/>
      <c r="E268" s="237"/>
      <c r="F268" s="272"/>
      <c r="G268" s="272"/>
      <c r="H268" s="283"/>
    </row>
    <row r="269" spans="3:9" ht="45" customHeight="1" outlineLevel="2" x14ac:dyDescent="0.35">
      <c r="C269" s="234" t="s">
        <v>114</v>
      </c>
      <c r="D269" s="380"/>
      <c r="E269" s="239"/>
      <c r="F269" s="284"/>
      <c r="G269" s="284"/>
      <c r="H269" s="294"/>
    </row>
    <row r="270" spans="3:9" ht="35.15" customHeight="1" outlineLevel="2" x14ac:dyDescent="0.35">
      <c r="C270" s="234" t="s">
        <v>115</v>
      </c>
      <c r="D270" s="380"/>
      <c r="E270" s="239"/>
      <c r="F270" s="284"/>
      <c r="G270" s="284"/>
      <c r="H270" s="294"/>
    </row>
    <row r="271" spans="3:9" ht="35.15" customHeight="1" outlineLevel="2" x14ac:dyDescent="0.35">
      <c r="C271" s="234" t="s">
        <v>1117</v>
      </c>
      <c r="D271" s="380"/>
      <c r="E271" s="239"/>
      <c r="F271" s="284"/>
      <c r="G271" s="284"/>
      <c r="H271" s="294"/>
    </row>
    <row r="272" spans="3:9" ht="35.15" customHeight="1" outlineLevel="2" x14ac:dyDescent="0.35">
      <c r="C272" s="234" t="s">
        <v>1156</v>
      </c>
      <c r="D272" s="380"/>
      <c r="E272" s="239"/>
      <c r="F272" s="284"/>
      <c r="G272" s="284"/>
      <c r="H272" s="294"/>
    </row>
    <row r="273" spans="3:9" ht="35.15" customHeight="1" outlineLevel="2" x14ac:dyDescent="0.35">
      <c r="C273" s="234" t="s">
        <v>1118</v>
      </c>
      <c r="D273" s="380"/>
      <c r="E273" s="239"/>
      <c r="F273" s="284"/>
      <c r="G273" s="284"/>
      <c r="H273" s="294"/>
    </row>
    <row r="274" spans="3:9" ht="35.15" customHeight="1" outlineLevel="2" x14ac:dyDescent="0.35">
      <c r="C274" s="234" t="s">
        <v>1157</v>
      </c>
      <c r="D274" s="380"/>
      <c r="E274" s="239"/>
      <c r="F274" s="284"/>
      <c r="G274" s="284"/>
      <c r="H274" s="294"/>
    </row>
    <row r="275" spans="3:9" ht="35.15" customHeight="1" outlineLevel="2" x14ac:dyDescent="0.35">
      <c r="C275" s="234" t="s">
        <v>116</v>
      </c>
      <c r="D275" s="380"/>
      <c r="E275" s="239"/>
      <c r="F275" s="284"/>
      <c r="G275" s="284"/>
      <c r="H275" s="294"/>
    </row>
    <row r="276" spans="3:9" ht="35.15" customHeight="1" outlineLevel="2" x14ac:dyDescent="0.35">
      <c r="C276" s="234" t="s">
        <v>1119</v>
      </c>
      <c r="D276" s="380"/>
      <c r="E276" s="239"/>
      <c r="F276" s="284"/>
      <c r="G276" s="284"/>
      <c r="H276" s="294"/>
    </row>
    <row r="277" spans="3:9" ht="35.15" customHeight="1" outlineLevel="2" x14ac:dyDescent="0.35">
      <c r="C277" s="234" t="s">
        <v>407</v>
      </c>
      <c r="D277" s="380"/>
      <c r="E277" s="241"/>
      <c r="F277" s="273"/>
      <c r="G277" s="273"/>
      <c r="H277" s="280"/>
    </row>
    <row r="278" spans="3:9" ht="20.149999999999999" customHeight="1" outlineLevel="2" x14ac:dyDescent="0.35">
      <c r="C278" s="13"/>
      <c r="D278" s="13" t="s">
        <v>117</v>
      </c>
      <c r="E278"/>
      <c r="F278"/>
      <c r="G278"/>
      <c r="H278"/>
    </row>
    <row r="279" spans="3:9" ht="35.15" customHeight="1" outlineLevel="2" x14ac:dyDescent="0.35">
      <c r="C279" s="237"/>
      <c r="D279" s="238"/>
      <c r="E279" s="237"/>
      <c r="F279" s="272"/>
      <c r="G279" s="272"/>
      <c r="H279" s="283"/>
    </row>
    <row r="280" spans="3:9" ht="35.15" customHeight="1" outlineLevel="2" x14ac:dyDescent="0.35">
      <c r="C280" s="239"/>
      <c r="D280" s="240"/>
      <c r="E280" s="239"/>
      <c r="F280" s="284"/>
      <c r="G280" s="284"/>
      <c r="H280" s="294"/>
    </row>
    <row r="281" spans="3:9" ht="35.15" customHeight="1" outlineLevel="2" x14ac:dyDescent="0.35">
      <c r="C281" s="239"/>
      <c r="D281" s="240"/>
      <c r="E281" s="239"/>
      <c r="F281" s="284"/>
      <c r="G281" s="284"/>
      <c r="H281" s="294"/>
    </row>
    <row r="282" spans="3:9" ht="35.15" customHeight="1" outlineLevel="2" x14ac:dyDescent="0.35">
      <c r="C282" s="241"/>
      <c r="D282" s="242"/>
      <c r="E282" s="241"/>
      <c r="F282" s="273"/>
      <c r="G282" s="273"/>
      <c r="H282" s="280"/>
    </row>
    <row r="283" spans="3:9" ht="35.15" customHeight="1" outlineLevel="2" x14ac:dyDescent="0.35">
      <c r="C283" s="232" t="s">
        <v>482</v>
      </c>
      <c r="D283" s="233"/>
      <c r="E283" s="285">
        <f>SUM(E268:F282)</f>
        <v>0</v>
      </c>
      <c r="F283" s="338"/>
      <c r="G283" s="338">
        <f>SUM(G268:H282)</f>
        <v>0</v>
      </c>
      <c r="H283" s="287"/>
    </row>
    <row r="284" spans="3:9" ht="35.15" customHeight="1" outlineLevel="2" x14ac:dyDescent="0.35">
      <c r="C284" s="234" t="s">
        <v>118</v>
      </c>
      <c r="D284" s="235"/>
      <c r="E284" s="281"/>
      <c r="F284" s="314"/>
      <c r="G284" s="314"/>
      <c r="H284" s="282"/>
    </row>
    <row r="285" spans="3:9" ht="20.149999999999999" customHeight="1" outlineLevel="2" x14ac:dyDescent="0.35">
      <c r="E285" s="19"/>
      <c r="F285" s="21" t="str">
        <f>IF((E283+E284)=$I$174,"","Le total ne correspond pas au nombre de personnes ayant résidé dans la structure (FA)")</f>
        <v/>
      </c>
      <c r="G285" s="20" t="str">
        <f>IF((G283+G284)=$I$177,"","Le total ne correspond pas au nombre de personnes sorties de la structure")</f>
        <v/>
      </c>
      <c r="H285" s="19"/>
    </row>
    <row r="286" spans="3:9" ht="5.15" customHeight="1" outlineLevel="1" x14ac:dyDescent="0.35"/>
    <row r="287" spans="3:9" ht="20.149999999999999" customHeight="1" outlineLevel="1" x14ac:dyDescent="0.35">
      <c r="C287" s="5" t="s">
        <v>1187</v>
      </c>
      <c r="D287" s="5"/>
      <c r="E287" s="5"/>
      <c r="F287" s="5"/>
      <c r="G287" s="5"/>
      <c r="H287" s="5"/>
      <c r="I287" s="5"/>
    </row>
    <row r="288" spans="3:9" ht="20.149999999999999" customHeight="1" outlineLevel="2" x14ac:dyDescent="0.35">
      <c r="C288" s="42" t="s">
        <v>119</v>
      </c>
      <c r="D288" s="42"/>
    </row>
    <row r="289" spans="3:8" ht="5.15" customHeight="1" outlineLevel="2" x14ac:dyDescent="0.35"/>
    <row r="290" spans="3:8" ht="60" customHeight="1" outlineLevel="2" x14ac:dyDescent="0.35">
      <c r="E290" s="337" t="s">
        <v>1116</v>
      </c>
      <c r="F290" s="337"/>
      <c r="G290" s="336" t="s">
        <v>1150</v>
      </c>
      <c r="H290" s="336"/>
    </row>
    <row r="291" spans="3:8" ht="30" customHeight="1" outlineLevel="2" x14ac:dyDescent="0.35">
      <c r="C291" s="236" t="s">
        <v>408</v>
      </c>
      <c r="D291" s="257"/>
      <c r="E291" s="237"/>
      <c r="F291" s="238"/>
      <c r="G291" s="237"/>
      <c r="H291" s="283"/>
    </row>
    <row r="292" spans="3:8" ht="30" customHeight="1" outlineLevel="2" x14ac:dyDescent="0.35">
      <c r="C292" s="236" t="s">
        <v>409</v>
      </c>
      <c r="D292" s="257"/>
      <c r="E292" s="239"/>
      <c r="F292" s="240"/>
      <c r="G292" s="239"/>
      <c r="H292" s="294"/>
    </row>
    <row r="293" spans="3:8" ht="30" customHeight="1" outlineLevel="2" x14ac:dyDescent="0.35">
      <c r="C293" s="236" t="s">
        <v>410</v>
      </c>
      <c r="D293" s="257"/>
      <c r="E293" s="239"/>
      <c r="F293" s="240"/>
      <c r="G293" s="239"/>
      <c r="H293" s="294"/>
    </row>
    <row r="294" spans="3:8" ht="30" customHeight="1" outlineLevel="2" x14ac:dyDescent="0.35">
      <c r="C294" s="236" t="s">
        <v>1120</v>
      </c>
      <c r="D294" s="257"/>
      <c r="E294" s="239"/>
      <c r="F294" s="240"/>
      <c r="G294" s="239"/>
      <c r="H294" s="294"/>
    </row>
    <row r="295" spans="3:8" ht="30" customHeight="1" outlineLevel="2" x14ac:dyDescent="0.35">
      <c r="C295" s="236" t="s">
        <v>411</v>
      </c>
      <c r="D295" s="257"/>
      <c r="E295" s="239"/>
      <c r="F295" s="240"/>
      <c r="G295" s="239"/>
      <c r="H295" s="294"/>
    </row>
    <row r="296" spans="3:8" ht="30" customHeight="1" outlineLevel="2" x14ac:dyDescent="0.35">
      <c r="C296" s="236" t="s">
        <v>412</v>
      </c>
      <c r="D296" s="257"/>
      <c r="E296" s="239"/>
      <c r="F296" s="240"/>
      <c r="G296" s="239"/>
      <c r="H296" s="294"/>
    </row>
    <row r="297" spans="3:8" ht="30" customHeight="1" outlineLevel="2" x14ac:dyDescent="0.35">
      <c r="C297" s="236" t="s">
        <v>1140</v>
      </c>
      <c r="D297" s="257"/>
      <c r="E297" s="239"/>
      <c r="F297" s="240"/>
      <c r="G297" s="239"/>
      <c r="H297" s="294"/>
    </row>
    <row r="298" spans="3:8" ht="30" customHeight="1" outlineLevel="2" x14ac:dyDescent="0.35">
      <c r="C298" s="236" t="s">
        <v>413</v>
      </c>
      <c r="D298" s="257"/>
      <c r="E298" s="239"/>
      <c r="F298" s="240"/>
      <c r="G298" s="239"/>
      <c r="H298" s="294"/>
    </row>
    <row r="299" spans="3:8" ht="30" customHeight="1" outlineLevel="2" x14ac:dyDescent="0.35">
      <c r="C299" s="236" t="s">
        <v>414</v>
      </c>
      <c r="D299" s="257"/>
      <c r="E299" s="239"/>
      <c r="F299" s="240"/>
      <c r="G299" s="239"/>
      <c r="H299" s="294"/>
    </row>
    <row r="300" spans="3:8" ht="30" customHeight="1" outlineLevel="2" x14ac:dyDescent="0.35">
      <c r="C300" s="236" t="s">
        <v>415</v>
      </c>
      <c r="D300" s="257"/>
      <c r="E300" s="241"/>
      <c r="F300" s="242"/>
      <c r="G300" s="241"/>
      <c r="H300" s="280"/>
    </row>
    <row r="301" spans="3:8" ht="20.149999999999999" customHeight="1" outlineLevel="2" x14ac:dyDescent="0.35">
      <c r="C301" s="387" t="s">
        <v>120</v>
      </c>
      <c r="D301" s="387"/>
      <c r="E301"/>
      <c r="F301"/>
      <c r="G301"/>
      <c r="H301"/>
    </row>
    <row r="302" spans="3:8" ht="30" customHeight="1" outlineLevel="2" x14ac:dyDescent="0.35">
      <c r="C302" s="237"/>
      <c r="D302" s="283"/>
      <c r="E302" s="332"/>
      <c r="F302" s="283"/>
      <c r="G302" s="332"/>
      <c r="H302" s="283"/>
    </row>
    <row r="303" spans="3:8" ht="30" customHeight="1" outlineLevel="2" x14ac:dyDescent="0.35">
      <c r="C303" s="239"/>
      <c r="D303" s="294"/>
      <c r="E303" s="331"/>
      <c r="F303" s="294"/>
      <c r="G303" s="331"/>
      <c r="H303" s="294"/>
    </row>
    <row r="304" spans="3:8" ht="30" customHeight="1" outlineLevel="2" x14ac:dyDescent="0.35">
      <c r="C304" s="239"/>
      <c r="D304" s="294"/>
      <c r="E304" s="331"/>
      <c r="F304" s="294"/>
      <c r="G304" s="331"/>
      <c r="H304" s="294"/>
    </row>
    <row r="305" spans="2:10" ht="30" customHeight="1" outlineLevel="2" x14ac:dyDescent="0.35">
      <c r="C305" s="241"/>
      <c r="D305" s="280"/>
      <c r="E305" s="334"/>
      <c r="F305" s="280"/>
      <c r="G305" s="334"/>
      <c r="H305" s="280"/>
    </row>
    <row r="306" spans="2:10" ht="30" customHeight="1" outlineLevel="2" x14ac:dyDescent="0.35">
      <c r="C306" s="264" t="s">
        <v>431</v>
      </c>
      <c r="D306" s="265"/>
      <c r="E306" s="285">
        <f>SUM(E291:F300,E302:F305)</f>
        <v>0</v>
      </c>
      <c r="F306" s="286"/>
      <c r="G306" s="285">
        <f>SUM(G291:H300,G302:H305)</f>
        <v>0</v>
      </c>
      <c r="H306" s="287"/>
    </row>
    <row r="307" spans="2:10" ht="30" customHeight="1" outlineLevel="2" x14ac:dyDescent="0.35">
      <c r="C307" s="257" t="s">
        <v>118</v>
      </c>
      <c r="D307" s="258"/>
      <c r="E307" s="281"/>
      <c r="F307" s="341"/>
      <c r="G307" s="281"/>
      <c r="H307" s="282"/>
    </row>
    <row r="308" spans="2:10" ht="20.149999999999999" customHeight="1" outlineLevel="2" x14ac:dyDescent="0.35">
      <c r="E308" s="19"/>
      <c r="F308" s="66" t="str">
        <f>IF((E306+E307)=$I$174,"","Le total ne correspond pas au nombre de personnes ayant résidé dans la structure (FA)")</f>
        <v/>
      </c>
      <c r="G308" s="67" t="str">
        <f>IF((G306+G307)=$I$177,"","Le total ne correspond pas au nombre de personnes sorties de la structure")</f>
        <v/>
      </c>
      <c r="H308" s="19"/>
    </row>
    <row r="310" spans="2:10" ht="20.149999999999999" customHeight="1" x14ac:dyDescent="0.35">
      <c r="C310" s="4" t="s">
        <v>121</v>
      </c>
      <c r="D310" s="4"/>
      <c r="E310" s="4"/>
      <c r="F310" s="4"/>
      <c r="G310" s="4"/>
      <c r="H310" s="4"/>
      <c r="I310" s="4"/>
      <c r="J310" s="4"/>
    </row>
    <row r="311" spans="2:10" customFormat="1" ht="20.149999999999999" customHeight="1" x14ac:dyDescent="0.35">
      <c r="C311" s="174" t="s">
        <v>1141</v>
      </c>
    </row>
    <row r="312" spans="2:10" ht="20.149999999999999" customHeight="1" outlineLevel="1" x14ac:dyDescent="0.35">
      <c r="C312" s="5" t="s">
        <v>122</v>
      </c>
      <c r="D312" s="5"/>
      <c r="E312" s="5"/>
      <c r="F312" s="5"/>
      <c r="G312" s="5"/>
      <c r="H312" s="5"/>
      <c r="I312" s="5"/>
    </row>
    <row r="313" spans="2:10" ht="5.15" customHeight="1" outlineLevel="2" x14ac:dyDescent="0.35"/>
    <row r="314" spans="2:10" ht="30" customHeight="1" outlineLevel="2" x14ac:dyDescent="0.35">
      <c r="C314" s="2" t="s">
        <v>123</v>
      </c>
      <c r="E314" s="281"/>
      <c r="F314" s="282"/>
    </row>
    <row r="315" spans="2:10" ht="5.15" customHeight="1" outlineLevel="1" x14ac:dyDescent="0.35"/>
    <row r="316" spans="2:10" ht="20.149999999999999" customHeight="1" outlineLevel="1" x14ac:dyDescent="0.35">
      <c r="C316" s="5" t="s">
        <v>1188</v>
      </c>
      <c r="D316" s="5"/>
      <c r="E316" s="5"/>
      <c r="F316" s="5"/>
      <c r="G316" s="5"/>
      <c r="H316" s="5"/>
      <c r="I316" s="5"/>
    </row>
    <row r="317" spans="2:10" ht="20.149999999999999" customHeight="1" outlineLevel="2" x14ac:dyDescent="0.35">
      <c r="C317" s="42" t="s">
        <v>124</v>
      </c>
      <c r="D317" s="42"/>
    </row>
    <row r="318" spans="2:10" ht="5.15" customHeight="1" outlineLevel="2" x14ac:dyDescent="0.35">
      <c r="I318"/>
    </row>
    <row r="319" spans="2:10" ht="40" customHeight="1" outlineLevel="2" x14ac:dyDescent="0.35">
      <c r="E319" s="335" t="s">
        <v>129</v>
      </c>
      <c r="F319" s="335"/>
      <c r="G319" s="335" t="s">
        <v>130</v>
      </c>
      <c r="H319" s="335"/>
      <c r="I319" s="26" t="str">
        <f>IF(SUM(B320:B327)=0,"","Merci de remplir pour chaque ligne les 2 cases, sinon les données ne sont pas exploitables")</f>
        <v/>
      </c>
    </row>
    <row r="320" spans="2:10" ht="30" customHeight="1" outlineLevel="2" x14ac:dyDescent="0.35">
      <c r="B320" s="92">
        <f t="shared" ref="B320:B327" si="1">IF(COUNTA(E320:H320)=1,1,0)</f>
        <v>0</v>
      </c>
      <c r="C320" s="236" t="s">
        <v>58</v>
      </c>
      <c r="D320" s="258"/>
      <c r="E320" s="237"/>
      <c r="F320" s="283"/>
      <c r="G320" s="237"/>
      <c r="H320" s="283"/>
      <c r="I320" s="24" t="str">
        <f>IF(AND(SUM(E320:H320)&gt;0,G134=0),"Pour completer ces 2 cases, il faut avoir indiquer des '"&amp;C320&amp;"' dans la partie III sur la composition de l'équipe","")</f>
        <v/>
      </c>
    </row>
    <row r="321" spans="2:9" ht="30" customHeight="1" outlineLevel="2" x14ac:dyDescent="0.35">
      <c r="B321" s="92">
        <f t="shared" si="1"/>
        <v>0</v>
      </c>
      <c r="C321" s="236" t="s">
        <v>59</v>
      </c>
      <c r="D321" s="258"/>
      <c r="E321" s="239"/>
      <c r="F321" s="294"/>
      <c r="G321" s="239"/>
      <c r="H321" s="294"/>
      <c r="I321" s="24" t="str">
        <f>IF(AND(SUM(E321:H321)&gt;0,G136=0),"Pour completer ces 2 cases, il faut avoir indiquer des '"&amp;C321&amp;"' dans la partie III sur la composition de l'équipe","")</f>
        <v/>
      </c>
    </row>
    <row r="322" spans="2:9" ht="30" customHeight="1" outlineLevel="2" x14ac:dyDescent="0.35">
      <c r="B322" s="92">
        <f t="shared" si="1"/>
        <v>0</v>
      </c>
      <c r="C322" s="236" t="s">
        <v>60</v>
      </c>
      <c r="D322" s="258"/>
      <c r="E322" s="239"/>
      <c r="F322" s="294"/>
      <c r="G322" s="239"/>
      <c r="H322" s="294"/>
      <c r="I322" s="24" t="str">
        <f>IF(AND(SUM(E322:H322)&gt;0,G137=0),"Pour completer ces 2 cases, il faut avoir indiquer des '"&amp;C322&amp;"' dans la partie III sur la composition de l'équipe","")</f>
        <v/>
      </c>
    </row>
    <row r="323" spans="2:9" ht="30" customHeight="1" outlineLevel="2" x14ac:dyDescent="0.35">
      <c r="B323" s="92">
        <f t="shared" si="1"/>
        <v>0</v>
      </c>
      <c r="C323" s="236" t="s">
        <v>125</v>
      </c>
      <c r="D323" s="258"/>
      <c r="E323" s="239"/>
      <c r="F323" s="294"/>
      <c r="G323" s="239"/>
      <c r="H323" s="294"/>
      <c r="I323" s="24" t="str">
        <f>IF(AND(SUM(E323:H323)&gt;0,G140=0),"Pour completer ces 2 cases, il faut avoir indiquer des '"&amp;C323&amp;"' dans la partie III sur la composition de l'équipe","")</f>
        <v/>
      </c>
    </row>
    <row r="324" spans="2:9" ht="30" customHeight="1" outlineLevel="2" x14ac:dyDescent="0.35">
      <c r="B324" s="92">
        <f t="shared" si="1"/>
        <v>0</v>
      </c>
      <c r="C324" s="236" t="s">
        <v>126</v>
      </c>
      <c r="D324" s="258"/>
      <c r="E324" s="239"/>
      <c r="F324" s="294"/>
      <c r="G324" s="239"/>
      <c r="H324" s="294"/>
      <c r="I324" s="24" t="str">
        <f>IF(AND(SUM(E324:H324)&gt;0,G141=0),"Pour completer ces 2 cases, il faut avoir indiquer des '"&amp;C324&amp;"' dans la partie III sur la composition de l'équipe","")</f>
        <v/>
      </c>
    </row>
    <row r="325" spans="2:9" ht="30" customHeight="1" outlineLevel="2" x14ac:dyDescent="0.35">
      <c r="B325" s="92">
        <f t="shared" si="1"/>
        <v>0</v>
      </c>
      <c r="C325" s="236" t="s">
        <v>127</v>
      </c>
      <c r="D325" s="258"/>
      <c r="E325" s="239"/>
      <c r="F325" s="294"/>
      <c r="G325" s="239"/>
      <c r="H325" s="294"/>
      <c r="I325" s="24" t="str">
        <f>IF(AND(SUM(E325:H325)&gt;0,G142=0),"Pour completer ces 2 cases, il faut avoir indiquer des '"&amp;C325&amp;"' dans la partie III sur la composition de l'équipe","")</f>
        <v/>
      </c>
    </row>
    <row r="326" spans="2:9" ht="30" customHeight="1" outlineLevel="2" x14ac:dyDescent="0.35">
      <c r="B326" s="92">
        <f t="shared" si="1"/>
        <v>0</v>
      </c>
      <c r="C326" s="236" t="s">
        <v>62</v>
      </c>
      <c r="D326" s="258"/>
      <c r="E326" s="239"/>
      <c r="F326" s="294"/>
      <c r="G326" s="239"/>
      <c r="H326" s="294"/>
      <c r="I326" s="24" t="str">
        <f>IF(AND(SUM(E326:H326)&gt;0,G144=0),"Pour completer ces 2 cases, il faut avoir indiquer des '"&amp;C326&amp;"' dans la partie III sur la composition de l'équipe","")</f>
        <v/>
      </c>
    </row>
    <row r="327" spans="2:9" ht="30" customHeight="1" outlineLevel="2" x14ac:dyDescent="0.35">
      <c r="B327" s="92">
        <f t="shared" si="1"/>
        <v>0</v>
      </c>
      <c r="C327" s="236" t="s">
        <v>128</v>
      </c>
      <c r="D327" s="258"/>
      <c r="E327" s="241"/>
      <c r="F327" s="280"/>
      <c r="G327" s="241"/>
      <c r="H327" s="280"/>
      <c r="I327" s="24" t="str">
        <f>IF(AND(SUM(E327:H327)&gt;0,G145=0),"Pour completer ces 2 cases, il faut avoir indiquer des '"&amp;C327&amp;"' dans la partie III sur la composition de l'équipe","")</f>
        <v/>
      </c>
    </row>
    <row r="328" spans="2:9" customFormat="1" ht="20.149999999999999" customHeight="1" outlineLevel="2" x14ac:dyDescent="0.35">
      <c r="D328" s="72" t="s">
        <v>120</v>
      </c>
    </row>
    <row r="329" spans="2:9" s="1" customFormat="1" ht="30" customHeight="1" outlineLevel="2" x14ac:dyDescent="0.35">
      <c r="C329" s="237"/>
      <c r="D329" s="283"/>
      <c r="E329" s="332"/>
      <c r="F329" s="283"/>
      <c r="G329" s="332"/>
      <c r="H329" s="283"/>
    </row>
    <row r="330" spans="2:9" s="1" customFormat="1" ht="30" customHeight="1" outlineLevel="2" x14ac:dyDescent="0.35">
      <c r="C330" s="239"/>
      <c r="D330" s="294"/>
      <c r="E330" s="331"/>
      <c r="F330" s="294"/>
      <c r="G330" s="331"/>
      <c r="H330" s="294"/>
    </row>
    <row r="331" spans="2:9" s="1" customFormat="1" ht="30" customHeight="1" outlineLevel="2" x14ac:dyDescent="0.35">
      <c r="C331" s="239"/>
      <c r="D331" s="294"/>
      <c r="E331" s="331"/>
      <c r="F331" s="294"/>
      <c r="G331" s="331"/>
      <c r="H331" s="294"/>
    </row>
    <row r="332" spans="2:9" s="1" customFormat="1" ht="30" customHeight="1" outlineLevel="2" x14ac:dyDescent="0.35">
      <c r="C332" s="241"/>
      <c r="D332" s="280"/>
      <c r="E332" s="334"/>
      <c r="F332" s="280"/>
      <c r="G332" s="334"/>
      <c r="H332" s="280"/>
    </row>
    <row r="333" spans="2:9" ht="5.15" customHeight="1" outlineLevel="2" x14ac:dyDescent="0.35"/>
    <row r="334" spans="2:9" ht="30" customHeight="1" outlineLevel="2" x14ac:dyDescent="0.35">
      <c r="C334" s="236" t="s">
        <v>131</v>
      </c>
      <c r="D334" s="258"/>
      <c r="E334" s="353"/>
      <c r="F334" s="354"/>
    </row>
    <row r="335" spans="2:9" ht="120" customHeight="1" outlineLevel="2" x14ac:dyDescent="0.35">
      <c r="C335" s="236" t="s">
        <v>132</v>
      </c>
      <c r="D335" s="258"/>
      <c r="E335" s="247"/>
      <c r="F335" s="249"/>
      <c r="G335" s="249"/>
      <c r="H335" s="250"/>
    </row>
    <row r="336" spans="2:9" ht="5.15" customHeight="1" outlineLevel="2" x14ac:dyDescent="0.35"/>
    <row r="337" spans="3:9" ht="40" customHeight="1" outlineLevel="2" x14ac:dyDescent="0.35">
      <c r="C337" s="227" t="s">
        <v>133</v>
      </c>
      <c r="D337" s="243"/>
      <c r="E337" s="237"/>
      <c r="F337" s="283"/>
    </row>
    <row r="338" spans="3:9" ht="40" customHeight="1" outlineLevel="2" x14ac:dyDescent="0.35">
      <c r="C338" s="236" t="s">
        <v>134</v>
      </c>
      <c r="D338" s="258"/>
      <c r="E338" s="241"/>
      <c r="F338" s="280"/>
    </row>
    <row r="339" spans="3:9" ht="5.15" customHeight="1" outlineLevel="1" x14ac:dyDescent="0.35"/>
    <row r="340" spans="3:9" ht="20.149999999999999" customHeight="1" outlineLevel="1" x14ac:dyDescent="0.35">
      <c r="C340" s="5" t="s">
        <v>1181</v>
      </c>
      <c r="D340" s="5"/>
      <c r="E340" s="5"/>
      <c r="F340" s="5"/>
      <c r="G340" s="5"/>
      <c r="H340" s="5"/>
      <c r="I340" s="5"/>
    </row>
    <row r="341" spans="3:9" ht="5.15" customHeight="1" outlineLevel="2" x14ac:dyDescent="0.35"/>
    <row r="342" spans="3:9" ht="30" customHeight="1" outlineLevel="2" x14ac:dyDescent="0.35">
      <c r="C342" s="227" t="s">
        <v>244</v>
      </c>
      <c r="D342" s="243"/>
      <c r="E342" s="126"/>
      <c r="F342"/>
    </row>
    <row r="343" spans="3:9" ht="30" customHeight="1" outlineLevel="2" x14ac:dyDescent="0.35">
      <c r="C343" s="227" t="s">
        <v>135</v>
      </c>
      <c r="D343" s="243"/>
      <c r="E343" s="140"/>
      <c r="F343" s="27" t="str">
        <f>IF(E343&gt;$I$177,"Ce nombre est supérieur au nombre de personnes sorties dans l'année","")</f>
        <v/>
      </c>
    </row>
    <row r="344" spans="3:9" ht="5.15" customHeight="1" outlineLevel="2" x14ac:dyDescent="0.35"/>
    <row r="345" spans="3:9" ht="20.149999999999999" customHeight="1" outlineLevel="2" x14ac:dyDescent="0.35">
      <c r="C345" s="11" t="s">
        <v>137</v>
      </c>
      <c r="D345" s="11"/>
    </row>
    <row r="346" spans="3:9" ht="40" customHeight="1" outlineLevel="2" x14ac:dyDescent="0.35">
      <c r="C346" s="386" t="s">
        <v>416</v>
      </c>
      <c r="D346" s="386"/>
      <c r="E346" s="14" t="s">
        <v>138</v>
      </c>
      <c r="F346" s="14" t="s">
        <v>139</v>
      </c>
      <c r="G346" s="14" t="s">
        <v>140</v>
      </c>
      <c r="H346" s="14"/>
    </row>
    <row r="347" spans="3:9" ht="30" customHeight="1" outlineLevel="2" x14ac:dyDescent="0.35">
      <c r="C347" s="236" t="s">
        <v>136</v>
      </c>
      <c r="D347" s="257"/>
      <c r="E347" s="142"/>
      <c r="F347" s="143"/>
      <c r="G347" s="144"/>
      <c r="H347" s="27" t="str">
        <f>IF(SUM(E347:G347)=E343,"","Le total ne correspond pas au nombre de personnes ayant bénéficié d’un suivi")</f>
        <v/>
      </c>
    </row>
    <row r="348" spans="3:9" ht="5.15" customHeight="1" outlineLevel="2" x14ac:dyDescent="0.35">
      <c r="H348"/>
    </row>
    <row r="349" spans="3:9" ht="150" customHeight="1" outlineLevel="2" x14ac:dyDescent="0.35">
      <c r="C349" s="236" t="s">
        <v>141</v>
      </c>
      <c r="D349" s="257"/>
      <c r="E349" s="247"/>
      <c r="F349" s="249"/>
      <c r="G349" s="249"/>
      <c r="H349" s="250"/>
    </row>
    <row r="350" spans="3:9" ht="5.15" customHeight="1" outlineLevel="1" x14ac:dyDescent="0.35"/>
    <row r="351" spans="3:9" ht="20.149999999999999" customHeight="1" outlineLevel="1" x14ac:dyDescent="0.35">
      <c r="C351" s="5" t="s">
        <v>142</v>
      </c>
      <c r="D351" s="5"/>
      <c r="E351" s="5"/>
      <c r="F351" s="5"/>
      <c r="G351" s="5"/>
      <c r="H351" s="5"/>
      <c r="I351" s="5"/>
    </row>
    <row r="352" spans="3:9" ht="5.15" customHeight="1" outlineLevel="2" x14ac:dyDescent="0.35"/>
    <row r="353" spans="2:18" ht="40" customHeight="1" outlineLevel="2" x14ac:dyDescent="0.35">
      <c r="C353" s="94" t="s">
        <v>143</v>
      </c>
      <c r="D353" s="72"/>
      <c r="E353" s="288" t="s">
        <v>147</v>
      </c>
      <c r="F353" s="288"/>
    </row>
    <row r="354" spans="2:18" ht="30" customHeight="1" outlineLevel="2" x14ac:dyDescent="0.35">
      <c r="C354" s="290" t="s">
        <v>423</v>
      </c>
      <c r="D354" s="95" t="s">
        <v>145</v>
      </c>
      <c r="E354" s="237"/>
      <c r="F354" s="283"/>
      <c r="I354"/>
      <c r="J354"/>
      <c r="K354"/>
      <c r="L354"/>
      <c r="M354"/>
      <c r="N354"/>
      <c r="O354"/>
      <c r="P354"/>
      <c r="Q354"/>
      <c r="R354"/>
    </row>
    <row r="355" spans="2:18" ht="30" customHeight="1" outlineLevel="2" x14ac:dyDescent="0.35">
      <c r="C355" s="291"/>
      <c r="D355" s="96" t="s">
        <v>144</v>
      </c>
      <c r="E355" s="239"/>
      <c r="F355" s="294"/>
      <c r="I355"/>
      <c r="J355"/>
      <c r="K355"/>
      <c r="L355"/>
      <c r="M355"/>
      <c r="N355"/>
      <c r="O355"/>
      <c r="P355"/>
      <c r="Q355"/>
      <c r="R355"/>
    </row>
    <row r="356" spans="2:18" ht="30" customHeight="1" outlineLevel="2" x14ac:dyDescent="0.35">
      <c r="C356" s="291"/>
      <c r="D356" s="96" t="s">
        <v>417</v>
      </c>
      <c r="E356" s="239"/>
      <c r="F356" s="294"/>
      <c r="I356"/>
      <c r="J356"/>
      <c r="K356"/>
      <c r="L356"/>
      <c r="M356"/>
      <c r="N356"/>
      <c r="O356"/>
      <c r="P356"/>
      <c r="Q356"/>
      <c r="R356"/>
    </row>
    <row r="357" spans="2:18" ht="30" customHeight="1" outlineLevel="2" x14ac:dyDescent="0.35">
      <c r="C357" s="291" t="s">
        <v>424</v>
      </c>
      <c r="D357" s="96" t="s">
        <v>418</v>
      </c>
      <c r="E357" s="239"/>
      <c r="F357" s="294"/>
      <c r="I357"/>
      <c r="J357"/>
      <c r="K357"/>
      <c r="L357"/>
      <c r="M357"/>
      <c r="N357"/>
      <c r="O357"/>
      <c r="P357"/>
      <c r="Q357"/>
      <c r="R357"/>
    </row>
    <row r="358" spans="2:18" ht="30" customHeight="1" outlineLevel="2" x14ac:dyDescent="0.35">
      <c r="C358" s="291"/>
      <c r="D358" s="96" t="s">
        <v>419</v>
      </c>
      <c r="E358" s="239"/>
      <c r="F358" s="294"/>
      <c r="I358"/>
      <c r="J358"/>
      <c r="K358"/>
      <c r="L358"/>
      <c r="M358"/>
      <c r="N358"/>
      <c r="O358"/>
      <c r="P358"/>
      <c r="Q358"/>
      <c r="R358"/>
    </row>
    <row r="359" spans="2:18" ht="30" customHeight="1" outlineLevel="2" x14ac:dyDescent="0.35">
      <c r="C359" s="291"/>
      <c r="D359" s="96" t="s">
        <v>420</v>
      </c>
      <c r="E359" s="241"/>
      <c r="F359" s="280"/>
      <c r="I359"/>
      <c r="J359"/>
      <c r="K359"/>
      <c r="L359"/>
      <c r="M359"/>
      <c r="N359"/>
      <c r="O359"/>
      <c r="P359"/>
      <c r="Q359"/>
      <c r="R359"/>
    </row>
    <row r="360" spans="2:18" ht="30" customHeight="1" outlineLevel="2" x14ac:dyDescent="0.35">
      <c r="C360" s="291"/>
      <c r="D360" s="80" t="s">
        <v>426</v>
      </c>
      <c r="E360"/>
      <c r="F360"/>
      <c r="I360"/>
      <c r="J360"/>
      <c r="K360"/>
      <c r="L360"/>
      <c r="M360"/>
      <c r="N360"/>
      <c r="O360"/>
      <c r="P360"/>
      <c r="Q360"/>
      <c r="R360"/>
    </row>
    <row r="361" spans="2:18" ht="30" customHeight="1" outlineLevel="2" x14ac:dyDescent="0.35">
      <c r="C361" s="291"/>
      <c r="D361" s="176"/>
      <c r="E361" s="332"/>
      <c r="F361" s="283"/>
      <c r="I361"/>
      <c r="J361"/>
      <c r="K361"/>
      <c r="L361"/>
      <c r="M361"/>
      <c r="N361"/>
      <c r="O361"/>
      <c r="P361"/>
      <c r="Q361"/>
      <c r="R361"/>
    </row>
    <row r="362" spans="2:18" ht="30" customHeight="1" outlineLevel="2" x14ac:dyDescent="0.35">
      <c r="C362" s="291"/>
      <c r="D362" s="176"/>
      <c r="E362" s="331"/>
      <c r="F362" s="294"/>
      <c r="I362"/>
      <c r="J362"/>
      <c r="K362"/>
      <c r="L362"/>
      <c r="M362"/>
      <c r="N362"/>
      <c r="O362"/>
      <c r="P362"/>
      <c r="Q362"/>
      <c r="R362"/>
    </row>
    <row r="363" spans="2:18" ht="30" customHeight="1" outlineLevel="2" x14ac:dyDescent="0.35">
      <c r="C363" s="291"/>
      <c r="D363" s="176"/>
      <c r="E363" s="331"/>
      <c r="F363" s="294"/>
      <c r="I363"/>
      <c r="J363"/>
      <c r="K363"/>
      <c r="L363"/>
      <c r="M363"/>
      <c r="N363"/>
      <c r="O363"/>
      <c r="P363"/>
      <c r="Q363"/>
      <c r="R363"/>
    </row>
    <row r="364" spans="2:18" ht="30" customHeight="1" outlineLevel="2" x14ac:dyDescent="0.35">
      <c r="C364" s="291" t="s">
        <v>425</v>
      </c>
      <c r="D364" s="80" t="s">
        <v>146</v>
      </c>
      <c r="E364" s="331"/>
      <c r="F364" s="294"/>
      <c r="I364"/>
      <c r="J364"/>
      <c r="K364"/>
      <c r="L364"/>
      <c r="M364"/>
      <c r="N364"/>
      <c r="O364"/>
      <c r="P364"/>
      <c r="Q364"/>
      <c r="R364"/>
    </row>
    <row r="365" spans="2:18" ht="30" customHeight="1" outlineLevel="2" x14ac:dyDescent="0.35">
      <c r="C365" s="291"/>
      <c r="D365" s="80" t="s">
        <v>421</v>
      </c>
      <c r="E365" s="331"/>
      <c r="F365" s="294"/>
      <c r="I365"/>
      <c r="J365"/>
      <c r="K365"/>
      <c r="L365"/>
      <c r="M365"/>
      <c r="N365"/>
      <c r="O365"/>
      <c r="P365"/>
      <c r="Q365"/>
      <c r="R365"/>
    </row>
    <row r="366" spans="2:18" ht="30" customHeight="1" outlineLevel="2" x14ac:dyDescent="0.35">
      <c r="B366" s="1"/>
      <c r="C366" s="333"/>
      <c r="D366" s="81" t="s">
        <v>422</v>
      </c>
      <c r="E366" s="334"/>
      <c r="F366" s="280"/>
      <c r="I366"/>
      <c r="J366"/>
      <c r="K366"/>
      <c r="L366"/>
      <c r="M366"/>
      <c r="N366"/>
      <c r="O366"/>
      <c r="P366"/>
      <c r="Q366"/>
      <c r="R366"/>
    </row>
    <row r="367" spans="2:18" ht="20.149999999999999" customHeight="1" outlineLevel="2" x14ac:dyDescent="0.35">
      <c r="D367" s="65" t="s">
        <v>120</v>
      </c>
      <c r="E367"/>
      <c r="F367"/>
    </row>
    <row r="368" spans="2:18" ht="30" customHeight="1" outlineLevel="2" x14ac:dyDescent="0.35">
      <c r="B368" s="1"/>
      <c r="C368" s="79"/>
      <c r="D368" s="194"/>
      <c r="E368" s="332"/>
      <c r="F368" s="283"/>
    </row>
    <row r="369" spans="1:10" ht="30" customHeight="1" outlineLevel="2" x14ac:dyDescent="0.35">
      <c r="B369" s="1"/>
      <c r="C369" s="79"/>
      <c r="D369" s="140"/>
      <c r="E369" s="334"/>
      <c r="F369" s="280"/>
    </row>
    <row r="370" spans="1:10" ht="5.15" customHeight="1" outlineLevel="1" x14ac:dyDescent="0.35"/>
    <row r="371" spans="1:10" ht="20.149999999999999" customHeight="1" outlineLevel="1" x14ac:dyDescent="0.35">
      <c r="C371" s="5" t="s">
        <v>148</v>
      </c>
      <c r="D371" s="5"/>
      <c r="E371" s="5"/>
      <c r="F371" s="5"/>
      <c r="G371" s="5"/>
      <c r="H371" s="5"/>
      <c r="I371" s="5"/>
    </row>
    <row r="372" spans="1:10" customFormat="1" ht="5.15" customHeight="1" outlineLevel="2" x14ac:dyDescent="0.35">
      <c r="A372" s="1"/>
      <c r="C372" s="6"/>
      <c r="D372" s="2"/>
    </row>
    <row r="373" spans="1:10" ht="90" customHeight="1" outlineLevel="2" x14ac:dyDescent="0.35">
      <c r="C373" s="247"/>
      <c r="D373" s="248"/>
      <c r="E373" s="249"/>
      <c r="F373" s="249"/>
      <c r="G373" s="249"/>
      <c r="H373" s="249"/>
      <c r="I373" s="250"/>
    </row>
    <row r="374" spans="1:10" ht="5.15" customHeight="1" outlineLevel="1" x14ac:dyDescent="0.35"/>
    <row r="375" spans="1:10" ht="20.149999999999999" customHeight="1" outlineLevel="1" x14ac:dyDescent="0.35">
      <c r="C375" s="5" t="s">
        <v>149</v>
      </c>
      <c r="D375" s="5"/>
      <c r="E375" s="5"/>
      <c r="F375" s="5"/>
      <c r="G375" s="5"/>
      <c r="H375" s="5"/>
      <c r="I375" s="5"/>
    </row>
    <row r="376" spans="1:10" customFormat="1" ht="5.15" customHeight="1" outlineLevel="2" x14ac:dyDescent="0.35">
      <c r="A376" s="1"/>
      <c r="C376" s="6"/>
      <c r="D376" s="2"/>
    </row>
    <row r="377" spans="1:10" ht="90" customHeight="1" outlineLevel="2" x14ac:dyDescent="0.35">
      <c r="C377" s="247"/>
      <c r="D377" s="248"/>
      <c r="E377" s="249"/>
      <c r="F377" s="249"/>
      <c r="G377" s="249"/>
      <c r="H377" s="249"/>
      <c r="I377" s="250"/>
    </row>
    <row r="378" spans="1:10" ht="5.15" customHeight="1" outlineLevel="2" x14ac:dyDescent="0.35"/>
    <row r="379" spans="1:10" ht="20.149999999999999" customHeight="1" outlineLevel="2" x14ac:dyDescent="0.35">
      <c r="C379" s="2" t="s">
        <v>55</v>
      </c>
    </row>
    <row r="380" spans="1:10" ht="90" customHeight="1" outlineLevel="2" x14ac:dyDescent="0.35">
      <c r="C380" s="247"/>
      <c r="D380" s="248"/>
      <c r="E380" s="249"/>
      <c r="F380" s="249"/>
      <c r="G380" s="249"/>
      <c r="H380" s="249"/>
      <c r="I380" s="250"/>
    </row>
    <row r="381" spans="1:10" ht="5.15" customHeight="1" outlineLevel="2" x14ac:dyDescent="0.35"/>
    <row r="383" spans="1:10" ht="20.149999999999999" customHeight="1" x14ac:dyDescent="0.35">
      <c r="C383" s="4" t="s">
        <v>150</v>
      </c>
      <c r="D383" s="4"/>
      <c r="E383" s="4"/>
      <c r="F383" s="4"/>
      <c r="G383" s="4"/>
      <c r="H383" s="4"/>
      <c r="I383" s="4"/>
      <c r="J383" s="4"/>
    </row>
    <row r="384" spans="1:10" ht="20.149999999999999" customHeight="1" outlineLevel="1" x14ac:dyDescent="0.35">
      <c r="C384" s="5" t="s">
        <v>151</v>
      </c>
      <c r="D384" s="5"/>
      <c r="E384" s="5"/>
      <c r="F384" s="5"/>
      <c r="G384" s="5"/>
      <c r="H384" s="5"/>
      <c r="I384" s="5"/>
    </row>
    <row r="385" spans="2:15" ht="5.15" customHeight="1" outlineLevel="2" x14ac:dyDescent="0.35"/>
    <row r="386" spans="2:15" ht="20.149999999999999" customHeight="1" outlineLevel="2" x14ac:dyDescent="0.35">
      <c r="B386" s="1"/>
      <c r="C386" s="42" t="s">
        <v>1173</v>
      </c>
    </row>
    <row r="387" spans="2:15" ht="20.149999999999999" customHeight="1" outlineLevel="2" x14ac:dyDescent="0.35">
      <c r="C387" s="42"/>
      <c r="E387" s="17" t="s">
        <v>153</v>
      </c>
      <c r="F387" s="17" t="s">
        <v>152</v>
      </c>
      <c r="G387" s="221" t="s">
        <v>1177</v>
      </c>
      <c r="H387" s="17" t="s">
        <v>155</v>
      </c>
      <c r="I387" s="40" t="s">
        <v>64</v>
      </c>
    </row>
    <row r="388" spans="2:15" ht="30" customHeight="1" outlineLevel="2" x14ac:dyDescent="0.35">
      <c r="C388" s="236" t="s">
        <v>156</v>
      </c>
      <c r="D388" s="258"/>
      <c r="E388" s="183"/>
      <c r="F388" s="187"/>
      <c r="G388" s="187"/>
      <c r="H388" s="201"/>
      <c r="I388" s="60">
        <f>SUM(E388:H388)</f>
        <v>0</v>
      </c>
      <c r="K388" s="67" t="str">
        <f>IF(I388&lt;$I$175,"Le nombre de candidatures ne peut être inférieur au nombre total de nouveaux résidents indiqué dans la partie IV","")</f>
        <v/>
      </c>
    </row>
    <row r="389" spans="2:15" ht="5.15" customHeight="1" outlineLevel="2" x14ac:dyDescent="0.35">
      <c r="E389" s="17"/>
      <c r="F389" s="17"/>
      <c r="G389" s="17"/>
      <c r="H389" s="17"/>
    </row>
    <row r="390" spans="2:15" ht="30" customHeight="1" outlineLevel="2" x14ac:dyDescent="0.35">
      <c r="C390" s="236" t="s">
        <v>1142</v>
      </c>
      <c r="D390" s="258"/>
      <c r="E390" s="183"/>
      <c r="F390" s="187"/>
      <c r="G390" s="187"/>
      <c r="H390" s="184"/>
      <c r="I390" s="60">
        <f>SUM(E390:H390)</f>
        <v>0</v>
      </c>
      <c r="J390" s="222"/>
      <c r="K390" s="223"/>
      <c r="L390" s="223"/>
      <c r="M390" s="223"/>
      <c r="N390" s="223"/>
      <c r="O390"/>
    </row>
    <row r="391" spans="2:15" ht="20.149999999999999" customHeight="1" outlineLevel="2" x14ac:dyDescent="0.35">
      <c r="C391" s="224" t="s">
        <v>1174</v>
      </c>
      <c r="D391" s="225"/>
      <c r="E391" s="225"/>
      <c r="F391" s="225"/>
      <c r="G391" s="225"/>
      <c r="H391" s="225"/>
      <c r="I391" s="225"/>
      <c r="J391" s="225"/>
      <c r="K391" s="225"/>
      <c r="L391" s="225"/>
      <c r="M391" s="226"/>
      <c r="O391"/>
    </row>
    <row r="392" spans="2:15" ht="20.149999999999999" customHeight="1" outlineLevel="2" x14ac:dyDescent="0.35">
      <c r="C392" s="29" t="s">
        <v>237</v>
      </c>
      <c r="D392" s="29"/>
    </row>
    <row r="393" spans="2:15" ht="5.15" customHeight="1" outlineLevel="2" x14ac:dyDescent="0.35"/>
    <row r="394" spans="2:15" ht="60" customHeight="1" outlineLevel="2" x14ac:dyDescent="0.35">
      <c r="C394" s="25" t="s">
        <v>157</v>
      </c>
      <c r="D394" s="25"/>
      <c r="E394" s="17" t="s">
        <v>153</v>
      </c>
      <c r="F394" s="17" t="s">
        <v>152</v>
      </c>
      <c r="G394" s="221" t="s">
        <v>1176</v>
      </c>
      <c r="H394" s="17" t="s">
        <v>155</v>
      </c>
      <c r="I394" s="40" t="s">
        <v>64</v>
      </c>
    </row>
    <row r="395" spans="2:15" ht="30" customHeight="1" outlineLevel="2" x14ac:dyDescent="0.35">
      <c r="C395" s="227" t="s">
        <v>158</v>
      </c>
      <c r="D395" s="228"/>
      <c r="E395" s="145"/>
      <c r="F395" s="146"/>
      <c r="G395" s="146"/>
      <c r="H395" s="147"/>
      <c r="I395" s="97">
        <f t="shared" ref="I395:I413" si="2">SUM(E395:H395)</f>
        <v>0</v>
      </c>
    </row>
    <row r="396" spans="2:15" ht="30" customHeight="1" outlineLevel="2" x14ac:dyDescent="0.35">
      <c r="C396" s="227" t="s">
        <v>159</v>
      </c>
      <c r="D396" s="228"/>
      <c r="E396" s="148"/>
      <c r="F396" s="149"/>
      <c r="G396" s="149"/>
      <c r="H396" s="150"/>
      <c r="I396" s="98">
        <f t="shared" si="2"/>
        <v>0</v>
      </c>
    </row>
    <row r="397" spans="2:15" ht="30" customHeight="1" outlineLevel="2" x14ac:dyDescent="0.35">
      <c r="C397" s="227" t="s">
        <v>160</v>
      </c>
      <c r="D397" s="228"/>
      <c r="E397" s="148"/>
      <c r="F397" s="149"/>
      <c r="G397" s="149"/>
      <c r="H397" s="150"/>
      <c r="I397" s="98">
        <f t="shared" si="2"/>
        <v>0</v>
      </c>
    </row>
    <row r="398" spans="2:15" ht="30" customHeight="1" outlineLevel="2" x14ac:dyDescent="0.35">
      <c r="C398" s="227" t="s">
        <v>161</v>
      </c>
      <c r="D398" s="228"/>
      <c r="E398" s="148"/>
      <c r="F398" s="149"/>
      <c r="G398" s="149"/>
      <c r="H398" s="150"/>
      <c r="I398" s="98">
        <f t="shared" si="2"/>
        <v>0</v>
      </c>
    </row>
    <row r="399" spans="2:15" ht="30" customHeight="1" outlineLevel="2" x14ac:dyDescent="0.35">
      <c r="C399" s="227" t="s">
        <v>162</v>
      </c>
      <c r="D399" s="228"/>
      <c r="E399" s="148"/>
      <c r="F399" s="149"/>
      <c r="G399" s="149"/>
      <c r="H399" s="150"/>
      <c r="I399" s="98">
        <f t="shared" si="2"/>
        <v>0</v>
      </c>
    </row>
    <row r="400" spans="2:15" ht="30" customHeight="1" outlineLevel="2" x14ac:dyDescent="0.35">
      <c r="C400" s="227" t="s">
        <v>163</v>
      </c>
      <c r="D400" s="228"/>
      <c r="E400" s="148"/>
      <c r="F400" s="149"/>
      <c r="G400" s="149"/>
      <c r="H400" s="150"/>
      <c r="I400" s="98">
        <f t="shared" si="2"/>
        <v>0</v>
      </c>
    </row>
    <row r="401" spans="3:9" ht="30" customHeight="1" outlineLevel="2" x14ac:dyDescent="0.35">
      <c r="C401" s="227" t="s">
        <v>164</v>
      </c>
      <c r="D401" s="228"/>
      <c r="E401" s="148"/>
      <c r="F401" s="149"/>
      <c r="G401" s="149"/>
      <c r="H401" s="150"/>
      <c r="I401" s="98">
        <f t="shared" si="2"/>
        <v>0</v>
      </c>
    </row>
    <row r="402" spans="3:9" ht="30" customHeight="1" outlineLevel="2" x14ac:dyDescent="0.35">
      <c r="C402" s="227" t="s">
        <v>165</v>
      </c>
      <c r="D402" s="228"/>
      <c r="E402" s="148"/>
      <c r="F402" s="149"/>
      <c r="G402" s="149"/>
      <c r="H402" s="150"/>
      <c r="I402" s="98">
        <f t="shared" si="2"/>
        <v>0</v>
      </c>
    </row>
    <row r="403" spans="3:9" ht="30" customHeight="1" outlineLevel="2" x14ac:dyDescent="0.35">
      <c r="C403" s="227" t="s">
        <v>427</v>
      </c>
      <c r="D403" s="228"/>
      <c r="E403" s="148"/>
      <c r="F403" s="149"/>
      <c r="G403" s="149"/>
      <c r="H403" s="150"/>
      <c r="I403" s="98">
        <f t="shared" si="2"/>
        <v>0</v>
      </c>
    </row>
    <row r="404" spans="3:9" ht="30" customHeight="1" outlineLevel="2" x14ac:dyDescent="0.35">
      <c r="C404" s="227" t="s">
        <v>428</v>
      </c>
      <c r="D404" s="228"/>
      <c r="E404" s="148"/>
      <c r="F404" s="149"/>
      <c r="G404" s="149"/>
      <c r="H404" s="150"/>
      <c r="I404" s="98">
        <f t="shared" si="2"/>
        <v>0</v>
      </c>
    </row>
    <row r="405" spans="3:9" ht="30" customHeight="1" outlineLevel="2" x14ac:dyDescent="0.35">
      <c r="C405" s="227" t="s">
        <v>1122</v>
      </c>
      <c r="D405" s="228"/>
      <c r="E405" s="148"/>
      <c r="F405" s="149"/>
      <c r="G405" s="149"/>
      <c r="H405" s="150"/>
      <c r="I405" s="98">
        <f t="shared" si="2"/>
        <v>0</v>
      </c>
    </row>
    <row r="406" spans="3:9" ht="30" customHeight="1" outlineLevel="2" x14ac:dyDescent="0.35">
      <c r="C406" s="227" t="s">
        <v>1191</v>
      </c>
      <c r="D406" s="228"/>
      <c r="E406" s="148"/>
      <c r="F406" s="149"/>
      <c r="G406" s="149"/>
      <c r="H406" s="150"/>
      <c r="I406" s="98">
        <f t="shared" si="2"/>
        <v>0</v>
      </c>
    </row>
    <row r="407" spans="3:9" ht="30" customHeight="1" outlineLevel="2" x14ac:dyDescent="0.35">
      <c r="C407" s="227" t="s">
        <v>457</v>
      </c>
      <c r="D407" s="228"/>
      <c r="E407" s="148"/>
      <c r="F407" s="149"/>
      <c r="G407" s="149"/>
      <c r="H407" s="150"/>
      <c r="I407" s="98">
        <f t="shared" si="2"/>
        <v>0</v>
      </c>
    </row>
    <row r="408" spans="3:9" ht="30" customHeight="1" outlineLevel="2" x14ac:dyDescent="0.35">
      <c r="C408" s="227" t="s">
        <v>167</v>
      </c>
      <c r="D408" s="228"/>
      <c r="E408" s="148"/>
      <c r="F408" s="149"/>
      <c r="G408" s="149"/>
      <c r="H408" s="150"/>
      <c r="I408" s="98">
        <f t="shared" si="2"/>
        <v>0</v>
      </c>
    </row>
    <row r="409" spans="3:9" ht="30" customHeight="1" outlineLevel="2" x14ac:dyDescent="0.35">
      <c r="C409" s="227" t="s">
        <v>429</v>
      </c>
      <c r="D409" s="228"/>
      <c r="E409" s="148"/>
      <c r="F409" s="149"/>
      <c r="G409" s="149"/>
      <c r="H409" s="150"/>
      <c r="I409" s="98">
        <f t="shared" si="2"/>
        <v>0</v>
      </c>
    </row>
    <row r="410" spans="3:9" ht="30" customHeight="1" outlineLevel="2" x14ac:dyDescent="0.35">
      <c r="C410" s="227" t="s">
        <v>168</v>
      </c>
      <c r="D410" s="228"/>
      <c r="E410" s="148"/>
      <c r="F410" s="149"/>
      <c r="G410" s="149"/>
      <c r="H410" s="150"/>
      <c r="I410" s="98">
        <f t="shared" si="2"/>
        <v>0</v>
      </c>
    </row>
    <row r="411" spans="3:9" ht="30" customHeight="1" outlineLevel="2" x14ac:dyDescent="0.35">
      <c r="C411" s="227" t="s">
        <v>430</v>
      </c>
      <c r="D411" s="228"/>
      <c r="E411" s="148"/>
      <c r="F411" s="149"/>
      <c r="G411" s="149"/>
      <c r="H411" s="150"/>
      <c r="I411" s="98">
        <f t="shared" si="2"/>
        <v>0</v>
      </c>
    </row>
    <row r="412" spans="3:9" ht="30" customHeight="1" outlineLevel="2" x14ac:dyDescent="0.35">
      <c r="C412" s="227" t="s">
        <v>170</v>
      </c>
      <c r="D412" s="228"/>
      <c r="E412" s="148"/>
      <c r="F412" s="149"/>
      <c r="G412" s="149"/>
      <c r="H412" s="150"/>
      <c r="I412" s="98">
        <f t="shared" si="2"/>
        <v>0</v>
      </c>
    </row>
    <row r="413" spans="3:9" ht="30" customHeight="1" outlineLevel="2" x14ac:dyDescent="0.35">
      <c r="C413" s="227" t="s">
        <v>171</v>
      </c>
      <c r="D413" s="228"/>
      <c r="E413" s="151"/>
      <c r="F413" s="152"/>
      <c r="G413" s="152"/>
      <c r="H413" s="153"/>
      <c r="I413" s="99">
        <f t="shared" si="2"/>
        <v>0</v>
      </c>
    </row>
    <row r="414" spans="3:9" ht="20.149999999999999" customHeight="1" outlineLevel="2" x14ac:dyDescent="0.35">
      <c r="C414" s="227" t="s">
        <v>120</v>
      </c>
      <c r="D414" s="227" t="s">
        <v>120</v>
      </c>
      <c r="E414" s="206"/>
      <c r="F414" s="206"/>
      <c r="G414" s="206"/>
      <c r="H414" s="206"/>
      <c r="I414" s="1"/>
    </row>
    <row r="415" spans="3:9" ht="30" customHeight="1" outlineLevel="2" x14ac:dyDescent="0.35">
      <c r="C415" s="237"/>
      <c r="D415" s="238"/>
      <c r="E415" s="190"/>
      <c r="F415" s="192"/>
      <c r="G415" s="192"/>
      <c r="H415" s="179"/>
      <c r="I415" s="105">
        <f t="shared" ref="I415:I421" si="3">SUM(E415:H415)</f>
        <v>0</v>
      </c>
    </row>
    <row r="416" spans="3:9" ht="30" customHeight="1" outlineLevel="2" x14ac:dyDescent="0.35">
      <c r="C416" s="239"/>
      <c r="D416" s="240"/>
      <c r="E416" s="175"/>
      <c r="F416" s="186"/>
      <c r="G416" s="186"/>
      <c r="H416" s="176"/>
      <c r="I416" s="106">
        <f t="shared" si="3"/>
        <v>0</v>
      </c>
    </row>
    <row r="417" spans="2:9" ht="30" customHeight="1" outlineLevel="2" x14ac:dyDescent="0.35">
      <c r="C417" s="239"/>
      <c r="D417" s="240"/>
      <c r="E417" s="175"/>
      <c r="F417" s="186"/>
      <c r="G417" s="186"/>
      <c r="H417" s="176"/>
      <c r="I417" s="106">
        <f t="shared" si="3"/>
        <v>0</v>
      </c>
    </row>
    <row r="418" spans="2:9" ht="30" customHeight="1" outlineLevel="2" x14ac:dyDescent="0.35">
      <c r="C418" s="239"/>
      <c r="D418" s="240"/>
      <c r="E418" s="175"/>
      <c r="F418" s="186"/>
      <c r="G418" s="186"/>
      <c r="H418" s="176"/>
      <c r="I418" s="106">
        <f t="shared" si="3"/>
        <v>0</v>
      </c>
    </row>
    <row r="419" spans="2:9" ht="30" customHeight="1" outlineLevel="2" x14ac:dyDescent="0.35">
      <c r="C419" s="241"/>
      <c r="D419" s="242"/>
      <c r="E419" s="196"/>
      <c r="F419" s="154"/>
      <c r="G419" s="154"/>
      <c r="H419" s="197"/>
      <c r="I419" s="107">
        <f t="shared" si="3"/>
        <v>0</v>
      </c>
    </row>
    <row r="420" spans="2:9" ht="30" customHeight="1" outlineLevel="2" x14ac:dyDescent="0.35">
      <c r="C420" s="264" t="s">
        <v>172</v>
      </c>
      <c r="D420" s="270" t="s">
        <v>172</v>
      </c>
      <c r="E420" s="102">
        <f>SUM(E395:E413,E415:E419)</f>
        <v>0</v>
      </c>
      <c r="F420" s="103">
        <f>SUM(F395:F413,F415:F419)</f>
        <v>0</v>
      </c>
      <c r="G420" s="103">
        <f>SUM(G395:G413,G415:G419)</f>
        <v>0</v>
      </c>
      <c r="H420" s="104">
        <f>SUM(H395:H413,H415:H419)</f>
        <v>0</v>
      </c>
      <c r="I420" s="101">
        <f t="shared" si="3"/>
        <v>0</v>
      </c>
    </row>
    <row r="421" spans="2:9" ht="30" customHeight="1" outlineLevel="2" x14ac:dyDescent="0.35">
      <c r="C421" s="236" t="s">
        <v>102</v>
      </c>
      <c r="D421" s="257"/>
      <c r="E421" s="198"/>
      <c r="F421" s="155"/>
      <c r="G421" s="155"/>
      <c r="H421" s="199"/>
      <c r="I421" s="108">
        <f t="shared" si="3"/>
        <v>0</v>
      </c>
    </row>
    <row r="422" spans="2:9" customFormat="1" ht="15.5" outlineLevel="2" x14ac:dyDescent="0.35">
      <c r="D422" s="2"/>
      <c r="E422" s="110" t="str">
        <f>IF(SUM(E420:E421)=E388,"",LOWER($E$394))</f>
        <v/>
      </c>
      <c r="F422" s="110" t="str">
        <f>IF(SUM(F420:F421)=F388,"",LOWER($E$394))</f>
        <v/>
      </c>
      <c r="G422" s="110" t="str">
        <f>IF(SUM(G420:G421)=G388,"",LOWER($E$394))</f>
        <v/>
      </c>
      <c r="H422" s="110" t="str">
        <f>IF(SUM(H420:H421)=H388,"",LOWER($E$394))</f>
        <v/>
      </c>
      <c r="I422" s="2"/>
    </row>
    <row r="423" spans="2:9" s="1" customFormat="1" ht="14.5" outlineLevel="2" x14ac:dyDescent="0.35">
      <c r="D423" s="109" t="str">
        <f>IF(COUNTIF(E422:H422,"")=4,"","Un ou plusieurs totaux (total + non renseigné) ne correspondent pas aux nombre de candidatures reçues indiqués plus haut")</f>
        <v/>
      </c>
      <c r="F423" s="110"/>
      <c r="G423" s="110"/>
      <c r="H423" s="110"/>
      <c r="I423" s="109"/>
    </row>
    <row r="424" spans="2:9" ht="5.15" customHeight="1" outlineLevel="2" x14ac:dyDescent="0.35"/>
    <row r="425" spans="2:9" ht="50.15" customHeight="1" outlineLevel="2" x14ac:dyDescent="0.35">
      <c r="C425" s="227" t="s">
        <v>1169</v>
      </c>
      <c r="D425" s="227"/>
      <c r="E425" s="227"/>
      <c r="F425" s="227"/>
      <c r="G425" s="156"/>
    </row>
    <row r="426" spans="2:9" ht="50.15" customHeight="1" outlineLevel="2" x14ac:dyDescent="0.35">
      <c r="C426" s="227" t="s">
        <v>1192</v>
      </c>
      <c r="D426" s="227"/>
      <c r="E426" s="227"/>
      <c r="F426" s="227"/>
      <c r="G426" s="157"/>
    </row>
    <row r="427" spans="2:9" ht="5.15" customHeight="1" outlineLevel="1" x14ac:dyDescent="0.35"/>
    <row r="428" spans="2:9" ht="20.149999999999999" customHeight="1" outlineLevel="1" x14ac:dyDescent="0.35">
      <c r="C428" s="5" t="s">
        <v>173</v>
      </c>
      <c r="D428" s="5"/>
      <c r="E428" s="5"/>
      <c r="F428" s="5"/>
      <c r="G428" s="5"/>
      <c r="H428" s="5"/>
      <c r="I428" s="5"/>
    </row>
    <row r="429" spans="2:9" ht="20.149999999999999" customHeight="1" outlineLevel="2" x14ac:dyDescent="0.35">
      <c r="C429" s="42" t="s">
        <v>1175</v>
      </c>
    </row>
    <row r="430" spans="2:9" ht="5.15" customHeight="1" outlineLevel="2" x14ac:dyDescent="0.35">
      <c r="B430" s="1"/>
      <c r="C430" s="42"/>
    </row>
    <row r="431" spans="2:9" ht="35.15" customHeight="1" outlineLevel="2" x14ac:dyDescent="0.35">
      <c r="C431" s="227" t="s">
        <v>174</v>
      </c>
      <c r="D431" s="243"/>
      <c r="E431" s="39">
        <f>I175</f>
        <v>0</v>
      </c>
      <c r="F431" s="1"/>
    </row>
    <row r="432" spans="2:9" ht="35.15" customHeight="1" outlineLevel="2" x14ac:dyDescent="0.35">
      <c r="C432" s="227" t="s">
        <v>1143</v>
      </c>
      <c r="D432" s="243"/>
      <c r="E432" s="158"/>
      <c r="F432" s="1"/>
    </row>
    <row r="433" spans="2:8" ht="5.15" customHeight="1" outlineLevel="2" x14ac:dyDescent="0.35">
      <c r="C433" s="64"/>
      <c r="D433" s="71"/>
      <c r="E433" s="17"/>
      <c r="F433" s="1"/>
    </row>
    <row r="434" spans="2:8" ht="20.149999999999999" customHeight="1" outlineLevel="2" x14ac:dyDescent="0.35">
      <c r="C434" s="278" t="s">
        <v>175</v>
      </c>
      <c r="D434" s="278"/>
      <c r="E434" s="68"/>
      <c r="F434" s="1"/>
    </row>
    <row r="435" spans="2:8" ht="20.149999999999999" customHeight="1" outlineLevel="2" x14ac:dyDescent="0.35">
      <c r="C435" s="279" t="s">
        <v>176</v>
      </c>
      <c r="D435" s="279"/>
      <c r="E435" s="68"/>
      <c r="F435" s="1"/>
    </row>
    <row r="436" spans="2:8" ht="5.15" customHeight="1" outlineLevel="2" x14ac:dyDescent="0.35">
      <c r="C436" s="69"/>
      <c r="D436" s="71"/>
      <c r="E436" s="68"/>
      <c r="F436" s="1"/>
    </row>
    <row r="437" spans="2:8" ht="35.15" customHeight="1" outlineLevel="2" x14ac:dyDescent="0.35">
      <c r="C437" s="227" t="s">
        <v>177</v>
      </c>
      <c r="D437" s="228"/>
      <c r="E437" s="194"/>
      <c r="F437" s="1"/>
      <c r="H437"/>
    </row>
    <row r="438" spans="2:8" ht="35.15" customHeight="1" outlineLevel="2" x14ac:dyDescent="0.35">
      <c r="C438" s="227" t="s">
        <v>178</v>
      </c>
      <c r="D438" s="228"/>
      <c r="E438" s="193"/>
      <c r="F438" s="1"/>
      <c r="H438"/>
    </row>
    <row r="439" spans="2:8" ht="35.15" customHeight="1" outlineLevel="2" x14ac:dyDescent="0.35">
      <c r="C439" s="227" t="s">
        <v>179</v>
      </c>
      <c r="D439" s="228"/>
      <c r="E439" s="193"/>
      <c r="F439" s="1"/>
      <c r="H439"/>
    </row>
    <row r="440" spans="2:8" ht="35.15" customHeight="1" outlineLevel="2" x14ac:dyDescent="0.35">
      <c r="C440" s="227" t="s">
        <v>432</v>
      </c>
      <c r="D440" s="228"/>
      <c r="E440" s="193"/>
      <c r="F440" s="1"/>
      <c r="H440"/>
    </row>
    <row r="441" spans="2:8" ht="35.15" customHeight="1" outlineLevel="2" x14ac:dyDescent="0.35">
      <c r="C441" s="227" t="s">
        <v>180</v>
      </c>
      <c r="D441" s="228"/>
      <c r="E441" s="193"/>
      <c r="F441" s="1"/>
      <c r="H441"/>
    </row>
    <row r="442" spans="2:8" ht="35.15" customHeight="1" outlineLevel="2" x14ac:dyDescent="0.35">
      <c r="C442" s="227" t="s">
        <v>433</v>
      </c>
      <c r="D442" s="228"/>
      <c r="E442" s="193"/>
      <c r="F442" s="1"/>
      <c r="H442"/>
    </row>
    <row r="443" spans="2:8" ht="35.15" customHeight="1" outlineLevel="2" x14ac:dyDescent="0.35">
      <c r="C443" s="227" t="s">
        <v>434</v>
      </c>
      <c r="D443" s="228"/>
      <c r="E443" s="193"/>
      <c r="F443" s="1"/>
      <c r="H443"/>
    </row>
    <row r="444" spans="2:8" ht="35.15" customHeight="1" outlineLevel="2" x14ac:dyDescent="0.35">
      <c r="C444" s="227" t="s">
        <v>181</v>
      </c>
      <c r="D444" s="228"/>
      <c r="E444" s="193"/>
      <c r="F444" s="1"/>
      <c r="H444"/>
    </row>
    <row r="445" spans="2:8" ht="35.15" customHeight="1" outlineLevel="2" x14ac:dyDescent="0.35">
      <c r="C445" s="227" t="s">
        <v>435</v>
      </c>
      <c r="D445" s="228"/>
      <c r="E445" s="193"/>
      <c r="F445" s="1"/>
      <c r="H445"/>
    </row>
    <row r="446" spans="2:8" ht="35.15" customHeight="1" outlineLevel="2" x14ac:dyDescent="0.35">
      <c r="B446" s="1"/>
      <c r="C446" s="228" t="s">
        <v>1124</v>
      </c>
      <c r="D446" s="243"/>
      <c r="E446" s="140"/>
      <c r="F446" s="1"/>
      <c r="H446" s="1"/>
    </row>
    <row r="447" spans="2:8" ht="20.149999999999999" customHeight="1" outlineLevel="2" x14ac:dyDescent="0.35">
      <c r="C447" s="227" t="s">
        <v>1123</v>
      </c>
      <c r="D447" s="228"/>
      <c r="E447" s="111"/>
      <c r="F447" s="1"/>
    </row>
    <row r="448" spans="2:8" ht="35.15" customHeight="1" outlineLevel="2" x14ac:dyDescent="0.35">
      <c r="B448" s="1"/>
      <c r="C448" s="237"/>
      <c r="D448" s="238"/>
      <c r="E448" s="194"/>
      <c r="F448" s="1"/>
    </row>
    <row r="449" spans="1:19" ht="35.15" customHeight="1" outlineLevel="2" x14ac:dyDescent="0.35">
      <c r="B449" s="1"/>
      <c r="C449" s="239"/>
      <c r="D449" s="240"/>
      <c r="E449" s="193"/>
      <c r="F449" s="1"/>
    </row>
    <row r="450" spans="1:19" ht="35.15" customHeight="1" outlineLevel="2" x14ac:dyDescent="0.35">
      <c r="B450" s="1"/>
      <c r="C450" s="239"/>
      <c r="D450" s="240"/>
      <c r="E450" s="193"/>
      <c r="F450" s="1"/>
    </row>
    <row r="451" spans="1:19" ht="35.15" customHeight="1" outlineLevel="2" x14ac:dyDescent="0.35">
      <c r="B451" s="1"/>
      <c r="C451" s="239"/>
      <c r="D451" s="240"/>
      <c r="E451" s="193"/>
      <c r="F451" s="1"/>
    </row>
    <row r="452" spans="1:19" ht="35.15" customHeight="1" outlineLevel="2" x14ac:dyDescent="0.35">
      <c r="B452" s="1"/>
      <c r="C452" s="241"/>
      <c r="D452" s="242"/>
      <c r="E452" s="140"/>
      <c r="F452" s="1"/>
    </row>
    <row r="453" spans="1:19" ht="35.15" customHeight="1" outlineLevel="2" x14ac:dyDescent="0.35">
      <c r="C453" s="264" t="s">
        <v>172</v>
      </c>
      <c r="D453" s="270" t="s">
        <v>172</v>
      </c>
      <c r="E453" s="48">
        <f>SUM(E434:E446,E448:E452)</f>
        <v>0</v>
      </c>
      <c r="F453" s="1"/>
    </row>
    <row r="454" spans="1:19" ht="35.15" customHeight="1" outlineLevel="2" x14ac:dyDescent="0.35">
      <c r="C454" s="236" t="s">
        <v>102</v>
      </c>
      <c r="D454" s="257"/>
      <c r="E454" s="159"/>
      <c r="F454" s="30"/>
    </row>
    <row r="455" spans="1:19" ht="20.149999999999999" customHeight="1" outlineLevel="2" x14ac:dyDescent="0.35">
      <c r="C455" s="19"/>
      <c r="D455" s="19"/>
      <c r="E455" s="70" t="str">
        <f>IF((E453+E454)=E431,"","Le total ne correspond pas au nombre de personnes admises")</f>
        <v/>
      </c>
      <c r="F455" s="30"/>
    </row>
    <row r="456" spans="1:19" ht="5.15" customHeight="1" outlineLevel="1" x14ac:dyDescent="0.35"/>
    <row r="457" spans="1:19" ht="20.149999999999999" customHeight="1" outlineLevel="1" x14ac:dyDescent="0.35">
      <c r="C457" s="5" t="s">
        <v>182</v>
      </c>
      <c r="D457" s="5"/>
      <c r="E457" s="5"/>
      <c r="F457" s="5"/>
      <c r="G457" s="5"/>
      <c r="H457" s="5"/>
      <c r="I457" s="5"/>
    </row>
    <row r="458" spans="1:19" ht="5.15" customHeight="1" outlineLevel="2" x14ac:dyDescent="0.35"/>
    <row r="459" spans="1:19" ht="30" customHeight="1" outlineLevel="2" x14ac:dyDescent="0.35">
      <c r="C459" s="2" t="s">
        <v>183</v>
      </c>
      <c r="E459" s="59">
        <f>I388-I175</f>
        <v>0</v>
      </c>
    </row>
    <row r="460" spans="1:19" ht="15.5" outlineLevel="2" x14ac:dyDescent="0.35">
      <c r="B460" s="1"/>
      <c r="C460" s="42" t="s">
        <v>1125</v>
      </c>
      <c r="E460" s="68"/>
    </row>
    <row r="461" spans="1:19" customFormat="1" ht="5.15" customHeight="1" outlineLevel="2" x14ac:dyDescent="0.35">
      <c r="A461" s="1"/>
      <c r="C461" s="6"/>
      <c r="D461" s="2"/>
    </row>
    <row r="462" spans="1:19" ht="40" customHeight="1" outlineLevel="2" x14ac:dyDescent="0.35">
      <c r="C462"/>
      <c r="D462"/>
      <c r="E462"/>
      <c r="F462"/>
      <c r="G462"/>
      <c r="H462"/>
    </row>
    <row r="463" spans="1:19" ht="50.15" customHeight="1" outlineLevel="2" x14ac:dyDescent="0.35">
      <c r="C463" s="113" t="s">
        <v>436</v>
      </c>
      <c r="D463" s="274" t="s">
        <v>437</v>
      </c>
      <c r="E463" s="275"/>
      <c r="F463" s="160"/>
      <c r="G463"/>
      <c r="H463"/>
      <c r="P463"/>
      <c r="Q463"/>
      <c r="R463"/>
      <c r="S463"/>
    </row>
    <row r="464" spans="1:19" ht="50.15" customHeight="1" outlineLevel="2" x14ac:dyDescent="0.35">
      <c r="C464" s="269" t="s">
        <v>184</v>
      </c>
      <c r="D464" s="276" t="s">
        <v>438</v>
      </c>
      <c r="E464" s="277"/>
      <c r="F464" s="161"/>
      <c r="G464"/>
      <c r="H464"/>
      <c r="P464"/>
      <c r="Q464"/>
      <c r="R464"/>
      <c r="S464"/>
    </row>
    <row r="465" spans="3:19" ht="50.15" customHeight="1" outlineLevel="2" x14ac:dyDescent="0.35">
      <c r="C465" s="269"/>
      <c r="D465" s="276" t="s">
        <v>439</v>
      </c>
      <c r="E465" s="277"/>
      <c r="F465" s="161"/>
      <c r="G465"/>
      <c r="H465"/>
      <c r="P465"/>
      <c r="Q465"/>
      <c r="R465"/>
      <c r="S465"/>
    </row>
    <row r="466" spans="3:19" ht="50.15" customHeight="1" outlineLevel="2" x14ac:dyDescent="0.35">
      <c r="C466" s="269"/>
      <c r="D466" s="276" t="s">
        <v>440</v>
      </c>
      <c r="E466" s="277"/>
      <c r="F466" s="161"/>
      <c r="G466"/>
      <c r="H466"/>
      <c r="P466"/>
      <c r="Q466"/>
      <c r="R466"/>
      <c r="S466"/>
    </row>
    <row r="467" spans="3:19" ht="50.15" customHeight="1" outlineLevel="2" x14ac:dyDescent="0.35">
      <c r="C467" s="269"/>
      <c r="D467" s="276" t="s">
        <v>1160</v>
      </c>
      <c r="E467" s="277"/>
      <c r="F467" s="161"/>
      <c r="G467"/>
      <c r="H467"/>
      <c r="P467"/>
      <c r="Q467"/>
      <c r="R467"/>
      <c r="S467"/>
    </row>
    <row r="468" spans="3:19" ht="50.15" customHeight="1" outlineLevel="2" x14ac:dyDescent="0.35">
      <c r="C468" s="269"/>
      <c r="D468" s="276" t="s">
        <v>186</v>
      </c>
      <c r="E468" s="277"/>
      <c r="F468" s="161"/>
      <c r="G468"/>
      <c r="H468"/>
      <c r="P468"/>
      <c r="Q468"/>
      <c r="R468"/>
      <c r="S468"/>
    </row>
    <row r="469" spans="3:19" ht="50.15" customHeight="1" outlineLevel="2" x14ac:dyDescent="0.35">
      <c r="C469" s="269" t="s">
        <v>187</v>
      </c>
      <c r="D469" s="276" t="s">
        <v>1161</v>
      </c>
      <c r="E469" s="277"/>
      <c r="F469" s="161"/>
      <c r="G469"/>
      <c r="H469"/>
      <c r="P469"/>
      <c r="Q469"/>
      <c r="R469"/>
      <c r="S469"/>
    </row>
    <row r="470" spans="3:19" ht="50.15" customHeight="1" outlineLevel="2" x14ac:dyDescent="0.35">
      <c r="C470" s="269"/>
      <c r="D470" s="276" t="s">
        <v>1126</v>
      </c>
      <c r="E470" s="277"/>
      <c r="F470" s="161"/>
      <c r="G470"/>
      <c r="H470"/>
      <c r="P470"/>
      <c r="Q470"/>
      <c r="R470"/>
      <c r="S470"/>
    </row>
    <row r="471" spans="3:19" ht="50.15" customHeight="1" outlineLevel="2" x14ac:dyDescent="0.35">
      <c r="C471" s="269" t="s">
        <v>190</v>
      </c>
      <c r="D471" s="276" t="s">
        <v>441</v>
      </c>
      <c r="E471" s="277"/>
      <c r="F471" s="161"/>
      <c r="G471"/>
      <c r="H471"/>
      <c r="P471"/>
      <c r="Q471"/>
      <c r="R471"/>
      <c r="S471"/>
    </row>
    <row r="472" spans="3:19" ht="50.15" customHeight="1" outlineLevel="2" x14ac:dyDescent="0.35">
      <c r="C472" s="269"/>
      <c r="D472" s="276" t="s">
        <v>191</v>
      </c>
      <c r="E472" s="277"/>
      <c r="F472" s="161"/>
      <c r="G472"/>
      <c r="H472"/>
      <c r="P472"/>
      <c r="Q472"/>
      <c r="R472"/>
      <c r="S472"/>
    </row>
    <row r="473" spans="3:19" ht="50.15" customHeight="1" outlineLevel="2" x14ac:dyDescent="0.35">
      <c r="C473" s="269"/>
      <c r="D473" s="276" t="s">
        <v>192</v>
      </c>
      <c r="E473" s="277"/>
      <c r="F473" s="161"/>
      <c r="G473"/>
      <c r="H473"/>
      <c r="P473"/>
      <c r="Q473"/>
      <c r="R473"/>
      <c r="S473"/>
    </row>
    <row r="474" spans="3:19" ht="50.15" customHeight="1" outlineLevel="2" x14ac:dyDescent="0.35">
      <c r="C474" s="269"/>
      <c r="D474" s="276" t="s">
        <v>442</v>
      </c>
      <c r="E474" s="277"/>
      <c r="F474" s="161"/>
      <c r="G474"/>
      <c r="H474"/>
      <c r="P474"/>
      <c r="Q474"/>
      <c r="R474"/>
      <c r="S474"/>
    </row>
    <row r="475" spans="3:19" ht="50.15" customHeight="1" outlineLevel="2" x14ac:dyDescent="0.35">
      <c r="C475" s="269"/>
      <c r="D475" s="276" t="s">
        <v>193</v>
      </c>
      <c r="E475" s="277"/>
      <c r="F475" s="161"/>
      <c r="G475"/>
      <c r="H475"/>
      <c r="P475"/>
      <c r="Q475"/>
      <c r="R475"/>
      <c r="S475"/>
    </row>
    <row r="476" spans="3:19" ht="50.15" customHeight="1" outlineLevel="2" x14ac:dyDescent="0.35">
      <c r="C476" s="266" t="s">
        <v>194</v>
      </c>
      <c r="D476" s="267"/>
      <c r="E476" s="268"/>
      <c r="F476" s="162"/>
      <c r="G476"/>
      <c r="H476"/>
      <c r="P476"/>
      <c r="Q476"/>
      <c r="R476"/>
      <c r="S476"/>
    </row>
    <row r="477" spans="3:19" ht="20.149999999999999" customHeight="1" outlineLevel="2" x14ac:dyDescent="0.35">
      <c r="C477" s="271" t="s">
        <v>120</v>
      </c>
      <c r="D477" s="271"/>
      <c r="E477" s="271"/>
      <c r="F477" s="206"/>
      <c r="G477"/>
      <c r="H477"/>
      <c r="I477"/>
    </row>
    <row r="478" spans="3:19" ht="50.15" customHeight="1" outlineLevel="2" x14ac:dyDescent="0.35">
      <c r="C478" s="237"/>
      <c r="D478" s="272"/>
      <c r="E478" s="238"/>
      <c r="F478" s="194"/>
      <c r="G478"/>
      <c r="H478"/>
      <c r="I478"/>
    </row>
    <row r="479" spans="3:19" ht="50.15" customHeight="1" outlineLevel="2" x14ac:dyDescent="0.35">
      <c r="C479" s="241"/>
      <c r="D479" s="273"/>
      <c r="E479" s="242"/>
      <c r="F479" s="140"/>
      <c r="G479"/>
      <c r="H479"/>
      <c r="I479"/>
    </row>
    <row r="480" spans="3:19" ht="50.15" customHeight="1" outlineLevel="2" x14ac:dyDescent="0.35">
      <c r="C480" s="264" t="s">
        <v>172</v>
      </c>
      <c r="D480" s="264"/>
      <c r="E480" s="265"/>
      <c r="F480" s="87">
        <f>SUM(F463:F476,F478:F479)</f>
        <v>0</v>
      </c>
      <c r="G480"/>
      <c r="H480"/>
    </row>
    <row r="481" spans="3:10" ht="30" customHeight="1" outlineLevel="2" x14ac:dyDescent="0.35">
      <c r="C481" s="236" t="s">
        <v>102</v>
      </c>
      <c r="D481" s="236"/>
      <c r="E481" s="257"/>
      <c r="F481" s="159"/>
      <c r="G481" s="112"/>
      <c r="H481" s="112"/>
    </row>
    <row r="482" spans="3:10" ht="20.149999999999999" customHeight="1" outlineLevel="2" x14ac:dyDescent="0.35">
      <c r="F482" s="26" t="str">
        <f>IF((F480+F481)=E459,"","Le total ne correspond pas au nombre de refus de candidature")</f>
        <v/>
      </c>
    </row>
    <row r="483" spans="3:10" ht="5.15" customHeight="1" outlineLevel="2" x14ac:dyDescent="0.35"/>
    <row r="484" spans="3:10" ht="20.149999999999999" customHeight="1" outlineLevel="2" x14ac:dyDescent="0.35">
      <c r="C484" s="10" t="s">
        <v>70</v>
      </c>
      <c r="D484" s="10"/>
    </row>
    <row r="485" spans="3:10" ht="35.15" customHeight="1" outlineLevel="2" x14ac:dyDescent="0.35">
      <c r="C485" s="247"/>
      <c r="D485" s="248"/>
      <c r="E485" s="249"/>
      <c r="F485" s="249"/>
      <c r="G485" s="249"/>
      <c r="H485" s="250"/>
    </row>
    <row r="486" spans="3:10" ht="5.15" customHeight="1" outlineLevel="2" x14ac:dyDescent="0.35"/>
    <row r="488" spans="3:10" ht="20.149999999999999" customHeight="1" x14ac:dyDescent="0.35">
      <c r="C488" s="4" t="s">
        <v>195</v>
      </c>
      <c r="D488" s="4"/>
      <c r="E488" s="4"/>
      <c r="F488" s="4"/>
      <c r="G488" s="4"/>
      <c r="H488" s="4"/>
      <c r="I488" s="4"/>
      <c r="J488" s="4"/>
    </row>
    <row r="489" spans="3:10" ht="20.149999999999999" customHeight="1" outlineLevel="1" x14ac:dyDescent="0.35">
      <c r="C489" s="43" t="s">
        <v>196</v>
      </c>
      <c r="D489" s="43"/>
    </row>
    <row r="490" spans="3:10" ht="20.149999999999999" customHeight="1" outlineLevel="1" x14ac:dyDescent="0.35">
      <c r="C490" s="5" t="s">
        <v>197</v>
      </c>
      <c r="D490" s="5"/>
      <c r="E490" s="5"/>
      <c r="F490" s="5"/>
      <c r="G490" s="5"/>
      <c r="H490" s="5"/>
      <c r="I490" s="5"/>
    </row>
    <row r="491" spans="3:10" ht="5.15" customHeight="1" outlineLevel="2" x14ac:dyDescent="0.35"/>
    <row r="492" spans="3:10" ht="25" customHeight="1" outlineLevel="2" x14ac:dyDescent="0.35">
      <c r="C492" s="236" t="s">
        <v>198</v>
      </c>
      <c r="D492" s="258"/>
      <c r="E492" s="126"/>
      <c r="F492"/>
    </row>
    <row r="493" spans="3:10" ht="25" customHeight="1" outlineLevel="2" x14ac:dyDescent="0.35">
      <c r="C493" s="236" t="s">
        <v>199</v>
      </c>
      <c r="D493" s="258"/>
      <c r="E493" s="141"/>
      <c r="F493"/>
    </row>
    <row r="494" spans="3:10" ht="25" customHeight="1" outlineLevel="2" x14ac:dyDescent="0.35">
      <c r="C494" s="236" t="s">
        <v>200</v>
      </c>
      <c r="D494" s="258"/>
      <c r="E494" s="141"/>
      <c r="F494"/>
    </row>
    <row r="495" spans="3:10" ht="25" customHeight="1" outlineLevel="2" x14ac:dyDescent="0.35">
      <c r="C495" s="236" t="s">
        <v>201</v>
      </c>
      <c r="D495" s="258"/>
      <c r="E495" s="141"/>
      <c r="F495"/>
    </row>
    <row r="496" spans="3:10" ht="25" customHeight="1" outlineLevel="2" x14ac:dyDescent="0.35">
      <c r="C496" s="236" t="s">
        <v>202</v>
      </c>
      <c r="D496" s="258"/>
      <c r="E496" s="141"/>
      <c r="F496"/>
    </row>
    <row r="497" spans="3:9" ht="25" customHeight="1" outlineLevel="2" x14ac:dyDescent="0.35">
      <c r="C497" s="236" t="s">
        <v>203</v>
      </c>
      <c r="D497" s="258"/>
      <c r="E497" s="141"/>
      <c r="F497"/>
    </row>
    <row r="498" spans="3:9" ht="25" customHeight="1" outlineLevel="2" x14ac:dyDescent="0.35">
      <c r="C498" s="236" t="s">
        <v>204</v>
      </c>
      <c r="D498" s="258"/>
      <c r="E498" s="141"/>
      <c r="F498"/>
    </row>
    <row r="499" spans="3:9" ht="25" customHeight="1" outlineLevel="2" x14ac:dyDescent="0.35">
      <c r="C499" s="236" t="s">
        <v>205</v>
      </c>
      <c r="D499" s="258"/>
      <c r="E499" s="141"/>
      <c r="F499"/>
    </row>
    <row r="500" spans="3:9" ht="25" customHeight="1" outlineLevel="2" x14ac:dyDescent="0.35">
      <c r="C500" s="236" t="s">
        <v>206</v>
      </c>
      <c r="D500" s="258"/>
      <c r="E500" s="141"/>
      <c r="F500"/>
    </row>
    <row r="501" spans="3:9" ht="25" customHeight="1" outlineLevel="2" x14ac:dyDescent="0.35">
      <c r="C501" s="236" t="s">
        <v>207</v>
      </c>
      <c r="D501" s="258"/>
      <c r="E501" s="141"/>
      <c r="F501"/>
    </row>
    <row r="502" spans="3:9" ht="25" customHeight="1" outlineLevel="2" x14ac:dyDescent="0.35">
      <c r="C502" s="236" t="s">
        <v>208</v>
      </c>
      <c r="D502" s="258"/>
      <c r="E502" s="141"/>
      <c r="F502"/>
    </row>
    <row r="503" spans="3:9" ht="25" customHeight="1" outlineLevel="2" x14ac:dyDescent="0.35">
      <c r="C503" s="229" t="s">
        <v>64</v>
      </c>
      <c r="D503" s="230"/>
      <c r="E503" s="48">
        <f>SUM(E492:E502)</f>
        <v>0</v>
      </c>
      <c r="F503"/>
    </row>
    <row r="504" spans="3:9" ht="25" customHeight="1" outlineLevel="2" x14ac:dyDescent="0.35">
      <c r="C504" s="236" t="s">
        <v>209</v>
      </c>
      <c r="D504" s="258"/>
      <c r="E504" s="159"/>
      <c r="F504"/>
    </row>
    <row r="505" spans="3:9" ht="20.149999999999999" customHeight="1" outlineLevel="2" x14ac:dyDescent="0.35">
      <c r="E505" s="33" t="str">
        <f>IF((E503+E504)=$I$174,"","Le total ne correspond pas au nombre de personnes ayant résidé dans la structure (FA)")</f>
        <v/>
      </c>
      <c r="F505"/>
    </row>
    <row r="506" spans="3:9" ht="5.15" customHeight="1" outlineLevel="1" x14ac:dyDescent="0.35"/>
    <row r="507" spans="3:9" ht="20.149999999999999" customHeight="1" outlineLevel="1" x14ac:dyDescent="0.35">
      <c r="C507" s="5" t="s">
        <v>215</v>
      </c>
      <c r="D507" s="5"/>
      <c r="E507" s="5"/>
      <c r="F507" s="5"/>
      <c r="G507" s="5"/>
      <c r="H507" s="5"/>
      <c r="I507" s="5"/>
    </row>
    <row r="508" spans="3:9" ht="20.149999999999999" customHeight="1" outlineLevel="2" x14ac:dyDescent="0.35">
      <c r="C508" s="3" t="s">
        <v>210</v>
      </c>
      <c r="D508" s="43"/>
    </row>
    <row r="509" spans="3:9" ht="5.15" customHeight="1" outlineLevel="2" x14ac:dyDescent="0.35"/>
    <row r="510" spans="3:9" ht="25" customHeight="1" outlineLevel="2" x14ac:dyDescent="0.35">
      <c r="C510" s="236" t="s">
        <v>211</v>
      </c>
      <c r="D510" s="258"/>
      <c r="E510" s="126"/>
      <c r="F510"/>
    </row>
    <row r="511" spans="3:9" ht="25" customHeight="1" outlineLevel="2" x14ac:dyDescent="0.35">
      <c r="C511" s="236" t="s">
        <v>212</v>
      </c>
      <c r="D511" s="258"/>
      <c r="E511" s="141"/>
      <c r="F511"/>
    </row>
    <row r="512" spans="3:9" ht="25" customHeight="1" outlineLevel="2" x14ac:dyDescent="0.35">
      <c r="C512" s="236" t="s">
        <v>213</v>
      </c>
      <c r="D512" s="258"/>
      <c r="E512" s="141"/>
      <c r="F512"/>
    </row>
    <row r="513" spans="2:10" ht="25" customHeight="1" outlineLevel="2" x14ac:dyDescent="0.35">
      <c r="C513" s="236" t="s">
        <v>214</v>
      </c>
      <c r="D513" s="258"/>
      <c r="E513" s="141"/>
      <c r="F513"/>
    </row>
    <row r="514" spans="2:10" ht="30" customHeight="1" outlineLevel="2" x14ac:dyDescent="0.35">
      <c r="C514" s="264" t="s">
        <v>86</v>
      </c>
      <c r="D514" s="265"/>
      <c r="E514" s="48">
        <f>SUM(E510:E513)</f>
        <v>0</v>
      </c>
      <c r="F514"/>
    </row>
    <row r="515" spans="2:10" ht="25" customHeight="1" outlineLevel="2" x14ac:dyDescent="0.35">
      <c r="C515" s="236" t="s">
        <v>209</v>
      </c>
      <c r="D515" s="258"/>
      <c r="E515" s="159"/>
      <c r="F515"/>
    </row>
    <row r="516" spans="2:10" ht="20.149999999999999" customHeight="1" outlineLevel="2" x14ac:dyDescent="0.35">
      <c r="E516" s="26" t="str">
        <f>IF((E514+E515)=$I$174,"","Le total ne correspond pas au nombre de personnes ayant résidé dans la structure (FA)")</f>
        <v/>
      </c>
      <c r="F516"/>
    </row>
    <row r="517" spans="2:10" ht="5.15" customHeight="1" outlineLevel="1" x14ac:dyDescent="0.35">
      <c r="F517"/>
    </row>
    <row r="518" spans="2:10" ht="20.149999999999999" customHeight="1" outlineLevel="1" x14ac:dyDescent="0.35">
      <c r="C518" s="5" t="s">
        <v>216</v>
      </c>
      <c r="D518" s="5"/>
      <c r="E518" s="5"/>
      <c r="F518" s="36"/>
      <c r="G518" s="5"/>
      <c r="H518" s="5"/>
      <c r="I518" s="5"/>
    </row>
    <row r="519" spans="2:10" ht="20.149999999999999" customHeight="1" outlineLevel="2" x14ac:dyDescent="0.35"/>
    <row r="520" spans="2:10" ht="72" customHeight="1" outlineLevel="2" x14ac:dyDescent="0.35">
      <c r="C520" s="227" t="s">
        <v>245</v>
      </c>
      <c r="D520" s="243"/>
      <c r="E520" s="126"/>
      <c r="F520" s="262" t="s">
        <v>444</v>
      </c>
      <c r="G520" s="263"/>
      <c r="H520" s="263"/>
      <c r="I520" s="263"/>
      <c r="J520"/>
    </row>
    <row r="521" spans="2:10" ht="30" customHeight="1" outlineLevel="2" x14ac:dyDescent="0.35">
      <c r="C521" s="227" t="s">
        <v>246</v>
      </c>
      <c r="D521" s="243"/>
      <c r="E521" s="141"/>
      <c r="F521" s="262" t="s">
        <v>445</v>
      </c>
      <c r="G521" s="263"/>
      <c r="H521" s="263"/>
      <c r="I521" s="263"/>
      <c r="J521"/>
    </row>
    <row r="522" spans="2:10" ht="30" customHeight="1" outlineLevel="2" x14ac:dyDescent="0.35">
      <c r="C522" s="227" t="s">
        <v>226</v>
      </c>
      <c r="D522" s="243"/>
      <c r="E522" s="141"/>
    </row>
    <row r="523" spans="2:10" ht="30" customHeight="1" outlineLevel="2" x14ac:dyDescent="0.35">
      <c r="C523" s="244" t="s">
        <v>443</v>
      </c>
      <c r="D523" s="245"/>
      <c r="E523" s="48">
        <f>SUM(E520:E522)</f>
        <v>0</v>
      </c>
    </row>
    <row r="524" spans="2:10" ht="30" customHeight="1" outlineLevel="2" x14ac:dyDescent="0.35">
      <c r="C524" s="227" t="s">
        <v>209</v>
      </c>
      <c r="D524" s="243"/>
      <c r="E524" s="159"/>
    </row>
    <row r="525" spans="2:10" ht="20.149999999999999" customHeight="1" outlineLevel="2" x14ac:dyDescent="0.35">
      <c r="E525" s="26" t="str">
        <f>IF((E523+E524)=$I$174,"","Le total ne correspond pas au nombre de personnes ayant résidé dans la structure (FA)")</f>
        <v/>
      </c>
    </row>
    <row r="526" spans="2:10" ht="5.15" customHeight="1" outlineLevel="1" x14ac:dyDescent="0.35"/>
    <row r="527" spans="2:10" ht="20.149999999999999" customHeight="1" outlineLevel="1" x14ac:dyDescent="0.35">
      <c r="B527" s="1"/>
      <c r="C527" s="5" t="s">
        <v>955</v>
      </c>
      <c r="D527" s="5"/>
      <c r="E527" s="5"/>
      <c r="F527" s="5"/>
      <c r="G527" s="5"/>
      <c r="H527" s="5"/>
      <c r="I527" s="5"/>
    </row>
    <row r="528" spans="2:10" ht="5.15" customHeight="1" outlineLevel="2" x14ac:dyDescent="0.35">
      <c r="B528" s="1"/>
    </row>
    <row r="529" spans="2:9" ht="30" customHeight="1" outlineLevel="2" x14ac:dyDescent="0.35">
      <c r="B529" s="1"/>
      <c r="C529" s="236" t="s">
        <v>447</v>
      </c>
      <c r="D529" s="236"/>
      <c r="E529" s="126"/>
    </row>
    <row r="530" spans="2:9" ht="30" customHeight="1" outlineLevel="2" x14ac:dyDescent="0.35">
      <c r="B530" s="1"/>
      <c r="C530" s="236" t="s">
        <v>448</v>
      </c>
      <c r="D530" s="236"/>
      <c r="E530" s="141"/>
    </row>
    <row r="531" spans="2:9" ht="30" customHeight="1" outlineLevel="2" x14ac:dyDescent="0.35">
      <c r="B531" s="1"/>
      <c r="C531" s="236" t="s">
        <v>449</v>
      </c>
      <c r="D531" s="236"/>
      <c r="E531" s="141"/>
    </row>
    <row r="532" spans="2:9" ht="30" customHeight="1" outlineLevel="2" x14ac:dyDescent="0.35">
      <c r="B532" s="1"/>
      <c r="C532" s="236" t="s">
        <v>450</v>
      </c>
      <c r="D532" s="236"/>
      <c r="E532" s="141"/>
    </row>
    <row r="533" spans="2:9" ht="30" customHeight="1" outlineLevel="2" x14ac:dyDescent="0.35">
      <c r="B533" s="1"/>
      <c r="C533" s="236" t="s">
        <v>451</v>
      </c>
      <c r="D533" s="236"/>
      <c r="E533" s="141"/>
    </row>
    <row r="534" spans="2:9" ht="30" customHeight="1" outlineLevel="2" x14ac:dyDescent="0.35">
      <c r="B534" s="1"/>
      <c r="C534" s="236" t="s">
        <v>452</v>
      </c>
      <c r="D534" s="236"/>
      <c r="E534" s="163"/>
    </row>
    <row r="535" spans="2:9" ht="30" customHeight="1" outlineLevel="2" x14ac:dyDescent="0.35">
      <c r="B535" s="1"/>
      <c r="C535" s="229" t="s">
        <v>443</v>
      </c>
      <c r="D535" s="229"/>
      <c r="E535" s="100">
        <f>SUM(E529:E534)</f>
        <v>0</v>
      </c>
    </row>
    <row r="536" spans="2:9" ht="30" customHeight="1" outlineLevel="2" x14ac:dyDescent="0.35">
      <c r="B536" s="1"/>
      <c r="C536" s="236" t="s">
        <v>209</v>
      </c>
      <c r="D536" s="236"/>
      <c r="E536" s="158"/>
    </row>
    <row r="537" spans="2:9" ht="20.149999999999999" customHeight="1" outlineLevel="2" x14ac:dyDescent="0.35">
      <c r="B537" s="1"/>
      <c r="E537" s="26" t="str">
        <f>IF((E535+E536)=$I$174,"","Le total ne correspond pas au nombre de personnes ayant résidé dans la structure (FA)")</f>
        <v/>
      </c>
    </row>
    <row r="538" spans="2:9" ht="5.15" customHeight="1" outlineLevel="1" x14ac:dyDescent="0.35">
      <c r="B538" s="1"/>
    </row>
    <row r="539" spans="2:9" ht="20.149999999999999" customHeight="1" outlineLevel="1" x14ac:dyDescent="0.35">
      <c r="C539" s="5" t="s">
        <v>956</v>
      </c>
      <c r="D539" s="5"/>
      <c r="E539" s="5"/>
      <c r="F539" s="5"/>
      <c r="G539" s="5"/>
      <c r="H539" s="5"/>
      <c r="I539" s="5"/>
    </row>
    <row r="540" spans="2:9" ht="5.15" customHeight="1" outlineLevel="2" x14ac:dyDescent="0.35"/>
    <row r="541" spans="2:9" ht="25" customHeight="1" outlineLevel="2" x14ac:dyDescent="0.35">
      <c r="C541" s="236" t="s">
        <v>217</v>
      </c>
      <c r="D541" s="258"/>
      <c r="E541" s="159"/>
      <c r="F541" s="114" t="str">
        <f>IF(E541&lt;=$I$174,"","Le nombre total de residents sous main de justice ou sortant de prison ne peut être supérieur à la file active")</f>
        <v/>
      </c>
    </row>
    <row r="542" spans="2:9" ht="20.149999999999999" customHeight="1" outlineLevel="2" x14ac:dyDescent="0.35">
      <c r="F542"/>
    </row>
    <row r="543" spans="2:9" ht="25" customHeight="1" outlineLevel="2" x14ac:dyDescent="0.35">
      <c r="C543" s="261" t="s">
        <v>218</v>
      </c>
      <c r="D543" s="261"/>
      <c r="E543"/>
      <c r="F543"/>
    </row>
    <row r="544" spans="2:9" ht="25" customHeight="1" outlineLevel="2" x14ac:dyDescent="0.35">
      <c r="C544" s="236" t="s">
        <v>219</v>
      </c>
      <c r="D544" s="257"/>
      <c r="E544" s="126"/>
      <c r="F544"/>
    </row>
    <row r="545" spans="3:9" ht="25" customHeight="1" outlineLevel="2" x14ac:dyDescent="0.35">
      <c r="C545" s="236" t="s">
        <v>220</v>
      </c>
      <c r="D545" s="257"/>
      <c r="E545" s="141"/>
      <c r="F545"/>
    </row>
    <row r="546" spans="3:9" ht="25" customHeight="1" outlineLevel="2" x14ac:dyDescent="0.35">
      <c r="C546" s="236" t="s">
        <v>221</v>
      </c>
      <c r="D546" s="257"/>
      <c r="E546" s="140"/>
      <c r="F546"/>
    </row>
    <row r="547" spans="3:9" ht="20.149999999999999" customHeight="1" outlineLevel="2" x14ac:dyDescent="0.35">
      <c r="E547" s="26" t="str">
        <f>IF(SUM(E544:E546)=E541,"","Le total ne correspond pas au nombre de résidents sous main de justice")</f>
        <v/>
      </c>
      <c r="F547"/>
    </row>
    <row r="548" spans="3:9" ht="5.15" customHeight="1" outlineLevel="1" x14ac:dyDescent="0.35"/>
    <row r="549" spans="3:9" ht="20.149999999999999" customHeight="1" outlineLevel="1" x14ac:dyDescent="0.35">
      <c r="C549" s="5" t="s">
        <v>1170</v>
      </c>
      <c r="D549" s="5"/>
      <c r="E549" s="5"/>
      <c r="F549" s="5"/>
      <c r="G549" s="5"/>
      <c r="H549" s="5"/>
      <c r="I549" s="5"/>
    </row>
    <row r="550" spans="3:9" ht="20.149999999999999" customHeight="1" outlineLevel="2" x14ac:dyDescent="0.35">
      <c r="C550" s="259" t="s">
        <v>238</v>
      </c>
      <c r="D550" s="259"/>
    </row>
    <row r="551" spans="3:9" ht="60" customHeight="1" outlineLevel="2" x14ac:dyDescent="0.35">
      <c r="C551" s="260" t="s">
        <v>240</v>
      </c>
      <c r="D551" s="260"/>
      <c r="E551" s="17" t="s">
        <v>153</v>
      </c>
      <c r="F551" s="17" t="s">
        <v>152</v>
      </c>
      <c r="G551" s="221" t="s">
        <v>1176</v>
      </c>
      <c r="H551" s="17" t="s">
        <v>155</v>
      </c>
      <c r="I551" s="34" t="s">
        <v>64</v>
      </c>
    </row>
    <row r="552" spans="3:9" ht="30" customHeight="1" outlineLevel="2" x14ac:dyDescent="0.35">
      <c r="C552" s="227" t="s">
        <v>158</v>
      </c>
      <c r="D552" s="228"/>
      <c r="E552" s="190"/>
      <c r="F552" s="192"/>
      <c r="G552" s="192"/>
      <c r="H552" s="179"/>
      <c r="I552" s="56">
        <f t="shared" ref="I552:I577" si="4">SUM(E552:H552)</f>
        <v>0</v>
      </c>
    </row>
    <row r="553" spans="3:9" ht="30" customHeight="1" outlineLevel="2" x14ac:dyDescent="0.35">
      <c r="C553" s="227" t="s">
        <v>159</v>
      </c>
      <c r="D553" s="228"/>
      <c r="E553" s="175"/>
      <c r="F553" s="186"/>
      <c r="G553" s="186"/>
      <c r="H553" s="176"/>
      <c r="I553" s="57">
        <f t="shared" si="4"/>
        <v>0</v>
      </c>
    </row>
    <row r="554" spans="3:9" ht="30" customHeight="1" outlineLevel="2" x14ac:dyDescent="0.35">
      <c r="C554" s="227" t="s">
        <v>160</v>
      </c>
      <c r="D554" s="228"/>
      <c r="E554" s="175"/>
      <c r="F554" s="186"/>
      <c r="G554" s="186"/>
      <c r="H554" s="176"/>
      <c r="I554" s="57">
        <f t="shared" si="4"/>
        <v>0</v>
      </c>
    </row>
    <row r="555" spans="3:9" ht="30" customHeight="1" outlineLevel="2" x14ac:dyDescent="0.35">
      <c r="C555" s="227" t="s">
        <v>161</v>
      </c>
      <c r="D555" s="228"/>
      <c r="E555" s="175"/>
      <c r="F555" s="186"/>
      <c r="G555" s="186"/>
      <c r="H555" s="176"/>
      <c r="I555" s="57">
        <f t="shared" si="4"/>
        <v>0</v>
      </c>
    </row>
    <row r="556" spans="3:9" ht="30" customHeight="1" outlineLevel="2" x14ac:dyDescent="0.35">
      <c r="C556" s="227" t="s">
        <v>162</v>
      </c>
      <c r="D556" s="228"/>
      <c r="E556" s="175"/>
      <c r="F556" s="186"/>
      <c r="G556" s="186"/>
      <c r="H556" s="176"/>
      <c r="I556" s="57">
        <f t="shared" si="4"/>
        <v>0</v>
      </c>
    </row>
    <row r="557" spans="3:9" ht="30" customHeight="1" outlineLevel="2" x14ac:dyDescent="0.35">
      <c r="C557" s="227" t="s">
        <v>163</v>
      </c>
      <c r="D557" s="228"/>
      <c r="E557" s="175"/>
      <c r="F557" s="186"/>
      <c r="G557" s="186"/>
      <c r="H557" s="176"/>
      <c r="I557" s="57">
        <f t="shared" si="4"/>
        <v>0</v>
      </c>
    </row>
    <row r="558" spans="3:9" ht="30" customHeight="1" outlineLevel="2" x14ac:dyDescent="0.35">
      <c r="C558" s="227" t="s">
        <v>164</v>
      </c>
      <c r="D558" s="228"/>
      <c r="E558" s="175"/>
      <c r="F558" s="186"/>
      <c r="G558" s="186"/>
      <c r="H558" s="176"/>
      <c r="I558" s="57">
        <f t="shared" si="4"/>
        <v>0</v>
      </c>
    </row>
    <row r="559" spans="3:9" ht="30" customHeight="1" outlineLevel="2" x14ac:dyDescent="0.35">
      <c r="C559" s="227" t="s">
        <v>165</v>
      </c>
      <c r="D559" s="228"/>
      <c r="E559" s="175"/>
      <c r="F559" s="186"/>
      <c r="G559" s="186"/>
      <c r="H559" s="176"/>
      <c r="I559" s="57">
        <f t="shared" si="4"/>
        <v>0</v>
      </c>
    </row>
    <row r="560" spans="3:9" ht="30" customHeight="1" outlineLevel="2" x14ac:dyDescent="0.35">
      <c r="C560" s="227" t="s">
        <v>427</v>
      </c>
      <c r="D560" s="228"/>
      <c r="E560" s="175"/>
      <c r="F560" s="186"/>
      <c r="G560" s="186"/>
      <c r="H560" s="176"/>
      <c r="I560" s="57">
        <f t="shared" si="4"/>
        <v>0</v>
      </c>
    </row>
    <row r="561" spans="3:9" ht="30" customHeight="1" outlineLevel="2" x14ac:dyDescent="0.35">
      <c r="C561" s="227" t="s">
        <v>428</v>
      </c>
      <c r="D561" s="228"/>
      <c r="E561" s="175"/>
      <c r="F561" s="186"/>
      <c r="G561" s="186"/>
      <c r="H561" s="176"/>
      <c r="I561" s="57">
        <f t="shared" si="4"/>
        <v>0</v>
      </c>
    </row>
    <row r="562" spans="3:9" ht="30" customHeight="1" outlineLevel="2" x14ac:dyDescent="0.35">
      <c r="C562" s="227" t="s">
        <v>166</v>
      </c>
      <c r="D562" s="228"/>
      <c r="E562" s="175"/>
      <c r="F562" s="186"/>
      <c r="G562" s="186"/>
      <c r="H562" s="176"/>
      <c r="I562" s="57">
        <f t="shared" si="4"/>
        <v>0</v>
      </c>
    </row>
    <row r="563" spans="3:9" ht="30" customHeight="1" outlineLevel="2" x14ac:dyDescent="0.35">
      <c r="C563" s="227" t="s">
        <v>1193</v>
      </c>
      <c r="D563" s="228"/>
      <c r="E563" s="175"/>
      <c r="F563" s="186"/>
      <c r="G563" s="186"/>
      <c r="H563" s="176"/>
      <c r="I563" s="57">
        <f t="shared" si="4"/>
        <v>0</v>
      </c>
    </row>
    <row r="564" spans="3:9" ht="30" customHeight="1" outlineLevel="2" x14ac:dyDescent="0.35">
      <c r="C564" s="227" t="s">
        <v>457</v>
      </c>
      <c r="D564" s="228"/>
      <c r="E564" s="175"/>
      <c r="F564" s="186"/>
      <c r="G564" s="186"/>
      <c r="H564" s="176"/>
      <c r="I564" s="57">
        <f t="shared" si="4"/>
        <v>0</v>
      </c>
    </row>
    <row r="565" spans="3:9" ht="30" customHeight="1" outlineLevel="2" x14ac:dyDescent="0.35">
      <c r="C565" s="227" t="s">
        <v>167</v>
      </c>
      <c r="D565" s="228"/>
      <c r="E565" s="175"/>
      <c r="F565" s="186"/>
      <c r="G565" s="186"/>
      <c r="H565" s="176"/>
      <c r="I565" s="57">
        <f t="shared" si="4"/>
        <v>0</v>
      </c>
    </row>
    <row r="566" spans="3:9" ht="30" customHeight="1" outlineLevel="2" x14ac:dyDescent="0.35">
      <c r="C566" s="227" t="s">
        <v>429</v>
      </c>
      <c r="D566" s="228"/>
      <c r="E566" s="175"/>
      <c r="F566" s="186"/>
      <c r="G566" s="186"/>
      <c r="H566" s="176"/>
      <c r="I566" s="57">
        <f t="shared" si="4"/>
        <v>0</v>
      </c>
    </row>
    <row r="567" spans="3:9" ht="30" customHeight="1" outlineLevel="2" x14ac:dyDescent="0.35">
      <c r="C567" s="227" t="s">
        <v>168</v>
      </c>
      <c r="D567" s="228"/>
      <c r="E567" s="175"/>
      <c r="F567" s="186"/>
      <c r="G567" s="186"/>
      <c r="H567" s="176"/>
      <c r="I567" s="57">
        <f t="shared" si="4"/>
        <v>0</v>
      </c>
    </row>
    <row r="568" spans="3:9" ht="30" customHeight="1" outlineLevel="2" x14ac:dyDescent="0.35">
      <c r="C568" s="227" t="s">
        <v>169</v>
      </c>
      <c r="D568" s="228"/>
      <c r="E568" s="175"/>
      <c r="F568" s="186"/>
      <c r="G568" s="186"/>
      <c r="H568" s="176"/>
      <c r="I568" s="57">
        <f t="shared" si="4"/>
        <v>0</v>
      </c>
    </row>
    <row r="569" spans="3:9" ht="30" customHeight="1" outlineLevel="2" x14ac:dyDescent="0.35">
      <c r="C569" s="227" t="s">
        <v>170</v>
      </c>
      <c r="D569" s="228"/>
      <c r="E569" s="175"/>
      <c r="F569" s="186"/>
      <c r="G569" s="186"/>
      <c r="H569" s="176"/>
      <c r="I569" s="57">
        <f t="shared" si="4"/>
        <v>0</v>
      </c>
    </row>
    <row r="570" spans="3:9" ht="30" customHeight="1" outlineLevel="2" x14ac:dyDescent="0.35">
      <c r="C570" s="227" t="s">
        <v>171</v>
      </c>
      <c r="D570" s="228"/>
      <c r="E570" s="185"/>
      <c r="F570" s="195"/>
      <c r="G570" s="195"/>
      <c r="H570" s="182"/>
      <c r="I570" s="58">
        <f t="shared" si="4"/>
        <v>0</v>
      </c>
    </row>
    <row r="571" spans="3:9" s="93" customFormat="1" ht="20.149999999999999" customHeight="1" outlineLevel="2" x14ac:dyDescent="0.35">
      <c r="C571" s="236" t="s">
        <v>120</v>
      </c>
      <c r="D571" s="236"/>
      <c r="E571" s="17"/>
      <c r="F571" s="17"/>
      <c r="G571" s="17"/>
      <c r="H571" s="17"/>
      <c r="I571" s="17"/>
    </row>
    <row r="572" spans="3:9" s="93" customFormat="1" ht="30" customHeight="1" outlineLevel="2" x14ac:dyDescent="0.35">
      <c r="C572" s="255"/>
      <c r="D572" s="256"/>
      <c r="E572" s="164"/>
      <c r="F572" s="165"/>
      <c r="G572" s="165"/>
      <c r="H572" s="166"/>
      <c r="I572" s="90">
        <f t="shared" si="4"/>
        <v>0</v>
      </c>
    </row>
    <row r="573" spans="3:9" s="93" customFormat="1" ht="30" customHeight="1" outlineLevel="2" x14ac:dyDescent="0.35">
      <c r="C573" s="251"/>
      <c r="D573" s="252"/>
      <c r="E573" s="167"/>
      <c r="F573" s="168"/>
      <c r="G573" s="168"/>
      <c r="H573" s="169"/>
      <c r="I573" s="115">
        <f t="shared" si="4"/>
        <v>0</v>
      </c>
    </row>
    <row r="574" spans="3:9" s="93" customFormat="1" ht="30" customHeight="1" outlineLevel="2" x14ac:dyDescent="0.35">
      <c r="C574" s="251"/>
      <c r="D574" s="252"/>
      <c r="E574" s="167"/>
      <c r="F574" s="168"/>
      <c r="G574" s="168"/>
      <c r="H574" s="169"/>
      <c r="I574" s="115">
        <f t="shared" si="4"/>
        <v>0</v>
      </c>
    </row>
    <row r="575" spans="3:9" s="93" customFormat="1" ht="30" customHeight="1" outlineLevel="2" x14ac:dyDescent="0.35">
      <c r="C575" s="251"/>
      <c r="D575" s="252"/>
      <c r="E575" s="167"/>
      <c r="F575" s="168"/>
      <c r="G575" s="168"/>
      <c r="H575" s="169"/>
      <c r="I575" s="115">
        <f t="shared" si="4"/>
        <v>0</v>
      </c>
    </row>
    <row r="576" spans="3:9" s="93" customFormat="1" ht="30" customHeight="1" outlineLevel="2" x14ac:dyDescent="0.35">
      <c r="C576" s="253"/>
      <c r="D576" s="254"/>
      <c r="E576" s="170"/>
      <c r="F576" s="171"/>
      <c r="G576" s="171"/>
      <c r="H576" s="172"/>
      <c r="I576" s="91">
        <f t="shared" si="4"/>
        <v>0</v>
      </c>
    </row>
    <row r="577" spans="1:9" ht="30" customHeight="1" outlineLevel="2" x14ac:dyDescent="0.35">
      <c r="C577" s="232" t="s">
        <v>383</v>
      </c>
      <c r="D577" s="233" t="s">
        <v>383</v>
      </c>
      <c r="E577" s="52">
        <f>SUM(E552:E570,E572:E576)</f>
        <v>0</v>
      </c>
      <c r="F577" s="53">
        <f>SUM(F552:F570,F572:F576)</f>
        <v>0</v>
      </c>
      <c r="G577" s="53">
        <f>SUM(G552:G570,G572:G576)</f>
        <v>0</v>
      </c>
      <c r="H577" s="54">
        <f>SUM(H552:H570,H572:H576)</f>
        <v>0</v>
      </c>
      <c r="I577" s="55">
        <f t="shared" si="4"/>
        <v>0</v>
      </c>
    </row>
    <row r="578" spans="1:9" ht="30" customHeight="1" outlineLevel="2" x14ac:dyDescent="0.35">
      <c r="C578" s="227" t="s">
        <v>461</v>
      </c>
      <c r="D578" s="243" t="s">
        <v>460</v>
      </c>
      <c r="E578" s="183"/>
      <c r="F578" s="187"/>
      <c r="G578" s="187"/>
      <c r="H578" s="201"/>
      <c r="I578" s="39">
        <f>SUM(E578:H578)</f>
        <v>0</v>
      </c>
    </row>
    <row r="579" spans="1:9" ht="20.149999999999999" hidden="1" customHeight="1" outlineLevel="2" x14ac:dyDescent="0.35">
      <c r="E579" s="110" t="str">
        <f>IF(SUM(E577:E578)=$E$174,"",LOWER($E$394))</f>
        <v/>
      </c>
      <c r="F579" s="110" t="str">
        <f>IF(SUM(F577:F578)=$F$174,"",LOWER($F$394))</f>
        <v/>
      </c>
      <c r="G579" s="110" t="str">
        <f>IF(SUM(G577:G578)=$G$174,"",LOWER($G$394))</f>
        <v/>
      </c>
      <c r="H579" s="110" t="str">
        <f>IF(SUM(H577:H578)=$H$174,"",LOWER($H$394))</f>
        <v/>
      </c>
    </row>
    <row r="580" spans="1:9" ht="20.149999999999999" customHeight="1" outlineLevel="2" x14ac:dyDescent="0.35">
      <c r="B580" s="1"/>
      <c r="D580" s="109" t="str">
        <f>IF(COUNTIF(E579:H579,"")=4,"","Un ou plusieurs totaux (total + non renseigné) ne correspondent pas à la répartition des résidents présents (par sexe) indiqués dans la partie III")</f>
        <v/>
      </c>
      <c r="E580" s="110"/>
      <c r="F580" s="110"/>
      <c r="G580" s="110"/>
      <c r="H580" s="110"/>
      <c r="I580" s="109"/>
    </row>
    <row r="581" spans="1:9" ht="20.149999999999999" customHeight="1" outlineLevel="2" x14ac:dyDescent="0.35">
      <c r="C581" s="11" t="s">
        <v>458</v>
      </c>
      <c r="E581" s="17"/>
      <c r="F581"/>
      <c r="G581"/>
      <c r="H581"/>
      <c r="I581"/>
    </row>
    <row r="582" spans="1:9" ht="20.149999999999999" customHeight="1" outlineLevel="2" x14ac:dyDescent="0.35">
      <c r="B582" s="1"/>
      <c r="C582" s="42" t="s">
        <v>459</v>
      </c>
      <c r="E582" s="17"/>
      <c r="F582" s="1"/>
      <c r="G582" s="1"/>
      <c r="H582" s="1"/>
      <c r="I582" s="1"/>
    </row>
    <row r="583" spans="1:9" ht="15" customHeight="1" outlineLevel="2" x14ac:dyDescent="0.35">
      <c r="B583" s="1"/>
      <c r="C583" s="42"/>
      <c r="E583" s="17"/>
      <c r="F583" s="1"/>
      <c r="G583" s="1"/>
      <c r="H583" s="1"/>
      <c r="I583" s="1"/>
    </row>
    <row r="584" spans="1:9" ht="35.15" customHeight="1" outlineLevel="2" x14ac:dyDescent="0.35">
      <c r="C584" s="227" t="s">
        <v>1194</v>
      </c>
      <c r="D584" s="243"/>
      <c r="E584" s="159"/>
      <c r="F584"/>
      <c r="G584"/>
      <c r="H584"/>
      <c r="I584"/>
    </row>
    <row r="585" spans="1:9" ht="20.149999999999999" customHeight="1" outlineLevel="2" x14ac:dyDescent="0.35"/>
    <row r="586" spans="1:9" ht="20.149999999999999" customHeight="1" outlineLevel="2" x14ac:dyDescent="0.35">
      <c r="A586"/>
      <c r="C586" s="11" t="s">
        <v>1127</v>
      </c>
      <c r="D586" s="11"/>
    </row>
    <row r="587" spans="1:9" ht="20.149999999999999" customHeight="1" outlineLevel="2" x14ac:dyDescent="0.35">
      <c r="C587" s="43" t="s">
        <v>1195</v>
      </c>
      <c r="D587" s="43"/>
    </row>
    <row r="588" spans="1:9" ht="20.149999999999999" customHeight="1" outlineLevel="2" x14ac:dyDescent="0.35">
      <c r="B588" s="1"/>
      <c r="C588" s="43" t="s">
        <v>1128</v>
      </c>
      <c r="D588" s="43"/>
    </row>
    <row r="589" spans="1:9" ht="5.15" customHeight="1" outlineLevel="2" x14ac:dyDescent="0.35">
      <c r="C589" s="43"/>
      <c r="D589" s="43"/>
    </row>
    <row r="590" spans="1:9" ht="20.149999999999999" customHeight="1" outlineLevel="2" x14ac:dyDescent="0.35">
      <c r="E590" s="17" t="s">
        <v>153</v>
      </c>
      <c r="F590" s="17" t="s">
        <v>152</v>
      </c>
      <c r="G590" s="17" t="s">
        <v>154</v>
      </c>
      <c r="H590" s="17" t="s">
        <v>155</v>
      </c>
      <c r="I590" s="34" t="s">
        <v>64</v>
      </c>
    </row>
    <row r="591" spans="1:9" ht="45" customHeight="1" outlineLevel="2" x14ac:dyDescent="0.35">
      <c r="C591" s="227" t="s">
        <v>158</v>
      </c>
      <c r="D591" s="228"/>
      <c r="E591" s="190"/>
      <c r="F591" s="192"/>
      <c r="G591" s="192"/>
      <c r="H591" s="191"/>
      <c r="I591" s="49">
        <f t="shared" ref="I591:I614" si="5">SUM(E591:H591)</f>
        <v>0</v>
      </c>
    </row>
    <row r="592" spans="1:9" ht="45" customHeight="1" outlineLevel="2" x14ac:dyDescent="0.35">
      <c r="C592" s="227" t="s">
        <v>159</v>
      </c>
      <c r="D592" s="228"/>
      <c r="E592" s="175"/>
      <c r="F592" s="186"/>
      <c r="G592" s="186"/>
      <c r="H592" s="177"/>
      <c r="I592" s="50">
        <f t="shared" si="5"/>
        <v>0</v>
      </c>
    </row>
    <row r="593" spans="3:9" ht="45" customHeight="1" outlineLevel="2" x14ac:dyDescent="0.35">
      <c r="C593" s="227" t="s">
        <v>160</v>
      </c>
      <c r="D593" s="228"/>
      <c r="E593" s="175"/>
      <c r="F593" s="186"/>
      <c r="G593" s="186"/>
      <c r="H593" s="177"/>
      <c r="I593" s="50">
        <f t="shared" si="5"/>
        <v>0</v>
      </c>
    </row>
    <row r="594" spans="3:9" ht="45" customHeight="1" outlineLevel="2" x14ac:dyDescent="0.35">
      <c r="C594" s="227" t="s">
        <v>161</v>
      </c>
      <c r="D594" s="228"/>
      <c r="E594" s="175"/>
      <c r="F594" s="186"/>
      <c r="G594" s="186"/>
      <c r="H594" s="177"/>
      <c r="I594" s="50">
        <f t="shared" si="5"/>
        <v>0</v>
      </c>
    </row>
    <row r="595" spans="3:9" ht="45" customHeight="1" outlineLevel="2" x14ac:dyDescent="0.35">
      <c r="C595" s="227" t="s">
        <v>162</v>
      </c>
      <c r="D595" s="228"/>
      <c r="E595" s="175"/>
      <c r="F595" s="186"/>
      <c r="G595" s="186"/>
      <c r="H595" s="177"/>
      <c r="I595" s="50">
        <f t="shared" si="5"/>
        <v>0</v>
      </c>
    </row>
    <row r="596" spans="3:9" ht="45" customHeight="1" outlineLevel="2" x14ac:dyDescent="0.35">
      <c r="C596" s="227" t="s">
        <v>163</v>
      </c>
      <c r="D596" s="228"/>
      <c r="E596" s="175"/>
      <c r="F596" s="186"/>
      <c r="G596" s="186"/>
      <c r="H596" s="177"/>
      <c r="I596" s="50">
        <f t="shared" si="5"/>
        <v>0</v>
      </c>
    </row>
    <row r="597" spans="3:9" ht="45" customHeight="1" outlineLevel="2" x14ac:dyDescent="0.35">
      <c r="C597" s="227" t="s">
        <v>164</v>
      </c>
      <c r="D597" s="228"/>
      <c r="E597" s="175"/>
      <c r="F597" s="186"/>
      <c r="G597" s="186"/>
      <c r="H597" s="177"/>
      <c r="I597" s="50">
        <f t="shared" si="5"/>
        <v>0</v>
      </c>
    </row>
    <row r="598" spans="3:9" ht="45" customHeight="1" outlineLevel="2" x14ac:dyDescent="0.35">
      <c r="C598" s="227" t="s">
        <v>165</v>
      </c>
      <c r="D598" s="228"/>
      <c r="E598" s="175"/>
      <c r="F598" s="186"/>
      <c r="G598" s="186"/>
      <c r="H598" s="177"/>
      <c r="I598" s="50">
        <f t="shared" si="5"/>
        <v>0</v>
      </c>
    </row>
    <row r="599" spans="3:9" ht="45" customHeight="1" outlineLevel="2" x14ac:dyDescent="0.35">
      <c r="C599" s="227" t="s">
        <v>427</v>
      </c>
      <c r="D599" s="228"/>
      <c r="E599" s="175"/>
      <c r="F599" s="186"/>
      <c r="G599" s="186"/>
      <c r="H599" s="177"/>
      <c r="I599" s="50">
        <f t="shared" si="5"/>
        <v>0</v>
      </c>
    </row>
    <row r="600" spans="3:9" ht="45" customHeight="1" outlineLevel="2" x14ac:dyDescent="0.35">
      <c r="C600" s="227" t="s">
        <v>453</v>
      </c>
      <c r="D600" s="228"/>
      <c r="E600" s="175"/>
      <c r="F600" s="186"/>
      <c r="G600" s="186"/>
      <c r="H600" s="177"/>
      <c r="I600" s="50">
        <f t="shared" si="5"/>
        <v>0</v>
      </c>
    </row>
    <row r="601" spans="3:9" ht="45" customHeight="1" outlineLevel="2" x14ac:dyDescent="0.35">
      <c r="C601" s="227" t="s">
        <v>428</v>
      </c>
      <c r="D601" s="228"/>
      <c r="E601" s="175"/>
      <c r="F601" s="186"/>
      <c r="G601" s="186"/>
      <c r="H601" s="177"/>
      <c r="I601" s="50">
        <f t="shared" si="5"/>
        <v>0</v>
      </c>
    </row>
    <row r="602" spans="3:9" ht="45" customHeight="1" outlineLevel="2" x14ac:dyDescent="0.35">
      <c r="C602" s="227" t="s">
        <v>454</v>
      </c>
      <c r="D602" s="228"/>
      <c r="E602" s="175"/>
      <c r="F602" s="186"/>
      <c r="G602" s="186"/>
      <c r="H602" s="177"/>
      <c r="I602" s="50">
        <f t="shared" si="5"/>
        <v>0</v>
      </c>
    </row>
    <row r="603" spans="3:9" ht="45" customHeight="1" outlineLevel="2" x14ac:dyDescent="0.35">
      <c r="C603" s="227" t="s">
        <v>455</v>
      </c>
      <c r="D603" s="228"/>
      <c r="E603" s="175"/>
      <c r="F603" s="186"/>
      <c r="G603" s="186"/>
      <c r="H603" s="177"/>
      <c r="I603" s="50">
        <f t="shared" si="5"/>
        <v>0</v>
      </c>
    </row>
    <row r="604" spans="3:9" ht="45" customHeight="1" outlineLevel="2" x14ac:dyDescent="0.35">
      <c r="C604" s="227" t="s">
        <v>1199</v>
      </c>
      <c r="D604" s="228"/>
      <c r="E604" s="175"/>
      <c r="F604" s="186"/>
      <c r="G604" s="186"/>
      <c r="H604" s="177"/>
      <c r="I604" s="50">
        <f t="shared" si="5"/>
        <v>0</v>
      </c>
    </row>
    <row r="605" spans="3:9" ht="45" customHeight="1" outlineLevel="2" x14ac:dyDescent="0.35">
      <c r="C605" s="227" t="s">
        <v>456</v>
      </c>
      <c r="D605" s="228"/>
      <c r="E605" s="175"/>
      <c r="F605" s="186"/>
      <c r="G605" s="186"/>
      <c r="H605" s="177"/>
      <c r="I605" s="50">
        <f t="shared" si="5"/>
        <v>0</v>
      </c>
    </row>
    <row r="606" spans="3:9" ht="45" customHeight="1" outlineLevel="2" x14ac:dyDescent="0.35">
      <c r="C606" s="227" t="s">
        <v>457</v>
      </c>
      <c r="D606" s="228"/>
      <c r="E606" s="185"/>
      <c r="F606" s="195"/>
      <c r="G606" s="195"/>
      <c r="H606" s="202"/>
      <c r="I606" s="51">
        <f t="shared" si="5"/>
        <v>0</v>
      </c>
    </row>
    <row r="607" spans="3:9" customFormat="1" ht="20.149999999999999" customHeight="1" outlineLevel="2" x14ac:dyDescent="0.35">
      <c r="C607" s="236" t="s">
        <v>120</v>
      </c>
      <c r="D607" s="236"/>
      <c r="E607" s="206"/>
      <c r="F607" s="206"/>
      <c r="G607" s="206"/>
      <c r="H607" s="206"/>
      <c r="I607" s="206"/>
    </row>
    <row r="608" spans="3:9" s="1" customFormat="1" ht="45" customHeight="1" outlineLevel="2" x14ac:dyDescent="0.35">
      <c r="C608" s="237"/>
      <c r="D608" s="238"/>
      <c r="E608" s="190"/>
      <c r="F608" s="192"/>
      <c r="G608" s="192"/>
      <c r="H608" s="191"/>
      <c r="I608" s="85">
        <f t="shared" si="5"/>
        <v>0</v>
      </c>
    </row>
    <row r="609" spans="3:9" s="1" customFormat="1" ht="45" customHeight="1" outlineLevel="2" x14ac:dyDescent="0.35">
      <c r="C609" s="239"/>
      <c r="D609" s="240"/>
      <c r="E609" s="175"/>
      <c r="F609" s="186"/>
      <c r="G609" s="186"/>
      <c r="H609" s="177"/>
      <c r="I609" s="62">
        <f t="shared" si="5"/>
        <v>0</v>
      </c>
    </row>
    <row r="610" spans="3:9" s="1" customFormat="1" ht="45" customHeight="1" outlineLevel="2" x14ac:dyDescent="0.35">
      <c r="C610" s="239"/>
      <c r="D610" s="240"/>
      <c r="E610" s="175"/>
      <c r="F610" s="186"/>
      <c r="G610" s="186"/>
      <c r="H610" s="177"/>
      <c r="I610" s="62">
        <f t="shared" si="5"/>
        <v>0</v>
      </c>
    </row>
    <row r="611" spans="3:9" s="1" customFormat="1" ht="45" customHeight="1" outlineLevel="2" x14ac:dyDescent="0.35">
      <c r="C611" s="239"/>
      <c r="D611" s="240"/>
      <c r="E611" s="175"/>
      <c r="F611" s="186"/>
      <c r="G611" s="186"/>
      <c r="H611" s="177"/>
      <c r="I611" s="62">
        <f t="shared" si="5"/>
        <v>0</v>
      </c>
    </row>
    <row r="612" spans="3:9" s="1" customFormat="1" ht="45" customHeight="1" outlineLevel="2" x14ac:dyDescent="0.35">
      <c r="C612" s="241"/>
      <c r="D612" s="242"/>
      <c r="E612" s="185"/>
      <c r="F612" s="195"/>
      <c r="G612" s="195"/>
      <c r="H612" s="202"/>
      <c r="I612" s="63">
        <f t="shared" si="5"/>
        <v>0</v>
      </c>
    </row>
    <row r="613" spans="3:9" ht="35.15" customHeight="1" outlineLevel="2" x14ac:dyDescent="0.35">
      <c r="C613" s="232" t="s">
        <v>383</v>
      </c>
      <c r="D613" s="233" t="s">
        <v>383</v>
      </c>
      <c r="E613" s="188">
        <f>SUM(E591:E606,E608:E612)</f>
        <v>0</v>
      </c>
      <c r="F613" s="189">
        <f>SUM(F591:F606,F608:F612)</f>
        <v>0</v>
      </c>
      <c r="G613" s="189">
        <f>SUM(G591:G606,G608:G612)</f>
        <v>0</v>
      </c>
      <c r="H613" s="200">
        <f>SUM(H591:H606,H608:H612)</f>
        <v>0</v>
      </c>
      <c r="I613" s="48">
        <f t="shared" si="5"/>
        <v>0</v>
      </c>
    </row>
    <row r="614" spans="3:9" ht="35.15" customHeight="1" outlineLevel="2" x14ac:dyDescent="0.35">
      <c r="C614" s="227" t="s">
        <v>461</v>
      </c>
      <c r="D614" s="228" t="s">
        <v>460</v>
      </c>
      <c r="E614" s="183"/>
      <c r="F614" s="187"/>
      <c r="G614" s="187"/>
      <c r="H614" s="201"/>
      <c r="I614" s="39">
        <f t="shared" si="5"/>
        <v>0</v>
      </c>
    </row>
    <row r="615" spans="3:9" ht="5.15" customHeight="1" outlineLevel="1" x14ac:dyDescent="0.35"/>
    <row r="616" spans="3:9" ht="20.149999999999999" customHeight="1" outlineLevel="1" x14ac:dyDescent="0.35">
      <c r="C616" s="5" t="s">
        <v>446</v>
      </c>
      <c r="D616" s="5"/>
      <c r="E616" s="5"/>
      <c r="F616" s="5"/>
      <c r="G616" s="5"/>
      <c r="H616" s="5"/>
      <c r="I616" s="5"/>
    </row>
    <row r="617" spans="3:9" ht="5.15" customHeight="1" outlineLevel="2" x14ac:dyDescent="0.35"/>
    <row r="618" spans="3:9" ht="60" customHeight="1" outlineLevel="2" x14ac:dyDescent="0.35">
      <c r="E618" s="28" t="s">
        <v>225</v>
      </c>
    </row>
    <row r="619" spans="3:9" ht="45" customHeight="1" outlineLevel="2" x14ac:dyDescent="0.35">
      <c r="C619" s="227" t="s">
        <v>222</v>
      </c>
      <c r="D619" s="243"/>
      <c r="E619" s="126"/>
      <c r="F619"/>
    </row>
    <row r="620" spans="3:9" ht="45" customHeight="1" outlineLevel="2" x14ac:dyDescent="0.35">
      <c r="C620" s="227" t="s">
        <v>223</v>
      </c>
      <c r="D620" s="243"/>
      <c r="E620" s="141"/>
      <c r="F620"/>
    </row>
    <row r="621" spans="3:9" ht="45" customHeight="1" outlineLevel="2" x14ac:dyDescent="0.35">
      <c r="C621" s="227" t="s">
        <v>224</v>
      </c>
      <c r="D621" s="243"/>
      <c r="E621" s="140"/>
      <c r="F621"/>
    </row>
    <row r="622" spans="3:9" ht="5.15" customHeight="1" outlineLevel="2" x14ac:dyDescent="0.35"/>
    <row r="623" spans="3:9" ht="85" customHeight="1" outlineLevel="2" x14ac:dyDescent="0.35">
      <c r="C623" s="246" t="s">
        <v>1196</v>
      </c>
      <c r="D623" s="246"/>
      <c r="E623" s="246"/>
      <c r="F623" s="246"/>
      <c r="G623" s="246"/>
      <c r="H623" s="246"/>
      <c r="I623" s="246"/>
    </row>
    <row r="624" spans="3:9" ht="5.15" customHeight="1" outlineLevel="2" x14ac:dyDescent="0.35"/>
    <row r="625" spans="3:10" ht="20.149999999999999" customHeight="1" outlineLevel="2" x14ac:dyDescent="0.35">
      <c r="C625" s="2" t="s">
        <v>55</v>
      </c>
    </row>
    <row r="626" spans="3:10" ht="35.15" customHeight="1" outlineLevel="2" x14ac:dyDescent="0.35">
      <c r="C626" s="247"/>
      <c r="D626" s="248"/>
      <c r="E626" s="249"/>
      <c r="F626" s="249"/>
      <c r="G626" s="249"/>
      <c r="H626" s="250"/>
    </row>
    <row r="627" spans="3:10" ht="5.15" customHeight="1" outlineLevel="1" x14ac:dyDescent="0.35"/>
    <row r="628" spans="3:10" ht="20.149999999999999" customHeight="1" outlineLevel="1" x14ac:dyDescent="0.35">
      <c r="C628" s="5" t="s">
        <v>462</v>
      </c>
      <c r="D628" s="5"/>
      <c r="E628" s="5"/>
      <c r="F628" s="5"/>
      <c r="G628" s="5"/>
      <c r="H628" s="5"/>
      <c r="I628" s="5"/>
    </row>
    <row r="629" spans="3:10" ht="5.15" customHeight="1" outlineLevel="2" x14ac:dyDescent="0.35"/>
    <row r="630" spans="3:10" ht="35.15" customHeight="1" outlineLevel="2" x14ac:dyDescent="0.35">
      <c r="C630" s="227" t="s">
        <v>1152</v>
      </c>
      <c r="D630" s="228"/>
      <c r="E630" s="159"/>
      <c r="F630"/>
    </row>
    <row r="631" spans="3:10" ht="5.15" customHeight="1" outlineLevel="2" x14ac:dyDescent="0.35"/>
    <row r="632" spans="3:10" ht="20.149999999999999" customHeight="1" outlineLevel="2" x14ac:dyDescent="0.35">
      <c r="C632" s="2" t="s">
        <v>70</v>
      </c>
    </row>
    <row r="633" spans="3:10" ht="35.15" customHeight="1" outlineLevel="2" x14ac:dyDescent="0.35">
      <c r="C633" s="247"/>
      <c r="D633" s="248"/>
      <c r="E633" s="249"/>
      <c r="F633" s="249"/>
      <c r="G633" s="249"/>
      <c r="H633" s="250"/>
    </row>
    <row r="635" spans="3:10" ht="20.149999999999999" customHeight="1" x14ac:dyDescent="0.35">
      <c r="C635" s="4" t="s">
        <v>1190</v>
      </c>
      <c r="D635" s="4"/>
      <c r="E635" s="4"/>
      <c r="F635" s="4"/>
      <c r="G635" s="4"/>
      <c r="H635" s="4"/>
      <c r="I635" s="4"/>
      <c r="J635" s="4"/>
    </row>
    <row r="636" spans="3:10" ht="20.149999999999999" customHeight="1" outlineLevel="1" x14ac:dyDescent="0.35">
      <c r="C636" s="5" t="s">
        <v>227</v>
      </c>
      <c r="D636" s="5"/>
      <c r="E636" s="5"/>
      <c r="F636" s="5"/>
      <c r="G636" s="5"/>
      <c r="H636" s="5"/>
      <c r="I636" s="5"/>
    </row>
    <row r="637" spans="3:10" ht="5.15" customHeight="1" outlineLevel="2" x14ac:dyDescent="0.35"/>
    <row r="638" spans="3:10" ht="30" customHeight="1" outlineLevel="2" x14ac:dyDescent="0.35">
      <c r="C638" s="2" t="s">
        <v>228</v>
      </c>
      <c r="E638" s="39">
        <f>I177</f>
        <v>0</v>
      </c>
      <c r="F638"/>
    </row>
    <row r="639" spans="3:10" ht="5.15" customHeight="1" outlineLevel="1" x14ac:dyDescent="0.35"/>
    <row r="640" spans="3:10" ht="20.149999999999999" customHeight="1" outlineLevel="1" x14ac:dyDescent="0.35">
      <c r="C640" s="5" t="s">
        <v>230</v>
      </c>
      <c r="D640" s="5"/>
      <c r="E640" s="5"/>
      <c r="F640" s="5"/>
      <c r="G640" s="5"/>
      <c r="H640" s="5"/>
      <c r="I640" s="5"/>
    </row>
    <row r="641" spans="2:9" ht="20.149999999999999" customHeight="1" outlineLevel="2" x14ac:dyDescent="0.35">
      <c r="C641" s="43" t="s">
        <v>229</v>
      </c>
      <c r="D641" s="43"/>
    </row>
    <row r="642" spans="2:9" ht="20.149999999999999" customHeight="1" outlineLevel="2" x14ac:dyDescent="0.35">
      <c r="B642" s="1"/>
      <c r="C642" s="246" t="s">
        <v>1197</v>
      </c>
      <c r="D642" s="226"/>
      <c r="E642" s="226"/>
      <c r="F642" s="226"/>
      <c r="G642" s="226"/>
      <c r="H642" s="226"/>
      <c r="I642" s="226"/>
    </row>
    <row r="643" spans="2:9" ht="20.149999999999999" customHeight="1" outlineLevel="2" x14ac:dyDescent="0.35">
      <c r="C643" s="226"/>
      <c r="D643" s="226"/>
      <c r="E643" s="226"/>
      <c r="F643" s="226"/>
      <c r="G643" s="226"/>
      <c r="H643" s="226"/>
      <c r="I643" s="226"/>
    </row>
    <row r="644" spans="2:9" ht="40" customHeight="1" outlineLevel="2" x14ac:dyDescent="0.35">
      <c r="C644" s="227" t="s">
        <v>464</v>
      </c>
      <c r="D644" s="228"/>
      <c r="E644" s="194"/>
      <c r="F644"/>
    </row>
    <row r="645" spans="2:9" ht="40" customHeight="1" outlineLevel="2" x14ac:dyDescent="0.35">
      <c r="C645" s="227" t="s">
        <v>465</v>
      </c>
      <c r="D645" s="228"/>
      <c r="E645" s="193"/>
      <c r="F645"/>
    </row>
    <row r="646" spans="2:9" ht="40" customHeight="1" outlineLevel="2" x14ac:dyDescent="0.35">
      <c r="C646" s="227" t="s">
        <v>466</v>
      </c>
      <c r="D646" s="228"/>
      <c r="E646" s="193"/>
      <c r="F646"/>
    </row>
    <row r="647" spans="2:9" ht="40" customHeight="1" outlineLevel="2" x14ac:dyDescent="0.35">
      <c r="C647" s="227" t="s">
        <v>467</v>
      </c>
      <c r="D647" s="228"/>
      <c r="E647" s="193"/>
      <c r="F647"/>
    </row>
    <row r="648" spans="2:9" ht="40" customHeight="1" outlineLevel="2" x14ac:dyDescent="0.35">
      <c r="C648" s="227" t="s">
        <v>468</v>
      </c>
      <c r="D648" s="228"/>
      <c r="E648" s="193"/>
      <c r="F648"/>
    </row>
    <row r="649" spans="2:9" ht="40" customHeight="1" outlineLevel="2" x14ac:dyDescent="0.35">
      <c r="C649" s="227" t="s">
        <v>469</v>
      </c>
      <c r="D649" s="228"/>
      <c r="E649" s="193"/>
      <c r="F649"/>
    </row>
    <row r="650" spans="2:9" ht="40" customHeight="1" outlineLevel="2" x14ac:dyDescent="0.35">
      <c r="C650" s="227" t="s">
        <v>470</v>
      </c>
      <c r="D650" s="228"/>
      <c r="E650" s="193"/>
      <c r="F650"/>
    </row>
    <row r="651" spans="2:9" ht="40" customHeight="1" outlineLevel="2" x14ac:dyDescent="0.35">
      <c r="C651" s="227" t="s">
        <v>471</v>
      </c>
      <c r="D651" s="228"/>
      <c r="E651" s="193"/>
      <c r="F651"/>
    </row>
    <row r="652" spans="2:9" ht="40" customHeight="1" outlineLevel="2" x14ac:dyDescent="0.35">
      <c r="C652" s="227" t="s">
        <v>472</v>
      </c>
      <c r="D652" s="228"/>
      <c r="E652" s="193"/>
      <c r="F652"/>
    </row>
    <row r="653" spans="2:9" ht="40" customHeight="1" outlineLevel="2" x14ac:dyDescent="0.35">
      <c r="C653" s="227" t="s">
        <v>473</v>
      </c>
      <c r="D653" s="228"/>
      <c r="E653" s="193"/>
      <c r="F653"/>
    </row>
    <row r="654" spans="2:9" ht="40" customHeight="1" outlineLevel="2" x14ac:dyDescent="0.35">
      <c r="C654" s="227" t="s">
        <v>474</v>
      </c>
      <c r="D654" s="228"/>
      <c r="E654" s="140"/>
      <c r="F654"/>
    </row>
    <row r="655" spans="2:9" s="1" customFormat="1" ht="20.149999999999999" customHeight="1" outlineLevel="2" x14ac:dyDescent="0.35">
      <c r="C655" s="236" t="s">
        <v>120</v>
      </c>
      <c r="D655" s="236"/>
      <c r="E655" s="206"/>
    </row>
    <row r="656" spans="2:9" ht="40" customHeight="1" outlineLevel="2" x14ac:dyDescent="0.35">
      <c r="C656" s="237"/>
      <c r="D656" s="238"/>
      <c r="E656" s="194"/>
      <c r="F656"/>
    </row>
    <row r="657" spans="2:6" ht="40" customHeight="1" outlineLevel="2" x14ac:dyDescent="0.35">
      <c r="C657" s="239"/>
      <c r="D657" s="240"/>
      <c r="E657" s="193"/>
      <c r="F657"/>
    </row>
    <row r="658" spans="2:6" ht="40" customHeight="1" outlineLevel="2" x14ac:dyDescent="0.35">
      <c r="C658" s="239"/>
      <c r="D658" s="240"/>
      <c r="E658" s="193"/>
      <c r="F658"/>
    </row>
    <row r="659" spans="2:6" ht="40" customHeight="1" outlineLevel="2" x14ac:dyDescent="0.35">
      <c r="C659" s="239"/>
      <c r="D659" s="240"/>
      <c r="E659" s="193"/>
      <c r="F659"/>
    </row>
    <row r="660" spans="2:6" ht="40" customHeight="1" outlineLevel="2" x14ac:dyDescent="0.35">
      <c r="C660" s="241"/>
      <c r="D660" s="242"/>
      <c r="E660" s="140"/>
      <c r="F660"/>
    </row>
    <row r="661" spans="2:6" ht="40" customHeight="1" outlineLevel="2" x14ac:dyDescent="0.35">
      <c r="C661" s="244" t="s">
        <v>383</v>
      </c>
      <c r="D661" s="245"/>
      <c r="E661" s="48">
        <f>SUM(E644:E654,E656:E660)</f>
        <v>0</v>
      </c>
      <c r="F661"/>
    </row>
    <row r="662" spans="2:6" ht="40" customHeight="1" outlineLevel="2" x14ac:dyDescent="0.35">
      <c r="C662" s="228" t="s">
        <v>118</v>
      </c>
      <c r="D662" s="243"/>
      <c r="E662" s="159"/>
      <c r="F662"/>
    </row>
    <row r="663" spans="2:6" ht="20.149999999999999" customHeight="1" outlineLevel="2" x14ac:dyDescent="0.35">
      <c r="E663" s="207" t="str">
        <f>IF((E661+E662+E664)=E638,"","Le total ne correspond pas au nombre de personnes sorties de l'ACT dans l'année")</f>
        <v/>
      </c>
      <c r="F663"/>
    </row>
    <row r="664" spans="2:6" ht="40" customHeight="1" outlineLevel="2" x14ac:dyDescent="0.35">
      <c r="B664" s="1"/>
      <c r="C664" s="236" t="s">
        <v>1144</v>
      </c>
      <c r="D664" s="236"/>
      <c r="E664" s="194"/>
      <c r="F664" s="1"/>
    </row>
    <row r="665" spans="2:6" ht="40" customHeight="1" outlineLevel="2" x14ac:dyDescent="0.35">
      <c r="B665" s="1"/>
      <c r="C665" s="236" t="s">
        <v>1129</v>
      </c>
      <c r="D665" s="236"/>
      <c r="E665" s="140"/>
      <c r="F665" s="1"/>
    </row>
    <row r="666" spans="2:6" ht="40" customHeight="1" outlineLevel="2" x14ac:dyDescent="0.35">
      <c r="B666" s="1"/>
      <c r="C666" s="227" t="s">
        <v>1158</v>
      </c>
      <c r="D666" s="227"/>
      <c r="E666" s="87">
        <f>SUM(E667:E670)</f>
        <v>0</v>
      </c>
      <c r="F666" s="1"/>
    </row>
    <row r="667" spans="2:6" ht="40" customHeight="1" outlineLevel="2" x14ac:dyDescent="0.35">
      <c r="B667" s="1"/>
      <c r="C667" s="237"/>
      <c r="D667" s="238"/>
      <c r="E667" s="194"/>
      <c r="F667" s="1"/>
    </row>
    <row r="668" spans="2:6" ht="40" customHeight="1" outlineLevel="2" x14ac:dyDescent="0.35">
      <c r="B668" s="1"/>
      <c r="C668" s="239"/>
      <c r="D668" s="240"/>
      <c r="E668" s="193"/>
      <c r="F668" s="1"/>
    </row>
    <row r="669" spans="2:6" ht="40" customHeight="1" outlineLevel="2" x14ac:dyDescent="0.35">
      <c r="B669" s="1"/>
      <c r="C669" s="239"/>
      <c r="D669" s="240"/>
      <c r="E669" s="193"/>
      <c r="F669" s="1"/>
    </row>
    <row r="670" spans="2:6" ht="40" customHeight="1" outlineLevel="2" x14ac:dyDescent="0.35">
      <c r="B670" s="1"/>
      <c r="C670" s="241"/>
      <c r="D670" s="242"/>
      <c r="E670" s="140"/>
      <c r="F670" s="1"/>
    </row>
    <row r="671" spans="2:6" ht="5.15" customHeight="1" outlineLevel="2" x14ac:dyDescent="0.35"/>
    <row r="672" spans="2:6" ht="20.149999999999999" customHeight="1" outlineLevel="2" x14ac:dyDescent="0.35">
      <c r="C672" s="2" t="s">
        <v>70</v>
      </c>
    </row>
    <row r="673" spans="3:10" ht="120" customHeight="1" outlineLevel="2" x14ac:dyDescent="0.35">
      <c r="C673" s="247"/>
      <c r="D673" s="248"/>
      <c r="E673" s="249"/>
      <c r="F673" s="249"/>
      <c r="G673" s="249"/>
      <c r="H673" s="250"/>
    </row>
    <row r="675" spans="3:10" ht="20.149999999999999" customHeight="1" x14ac:dyDescent="0.35">
      <c r="C675" s="4" t="s">
        <v>231</v>
      </c>
      <c r="D675" s="4"/>
      <c r="E675" s="4"/>
      <c r="F675" s="4"/>
      <c r="G675" s="4"/>
      <c r="H675" s="4"/>
      <c r="I675" s="4"/>
      <c r="J675" s="4"/>
    </row>
    <row r="676" spans="3:10" ht="5.15" customHeight="1" outlineLevel="2" x14ac:dyDescent="0.35"/>
    <row r="677" spans="3:10" ht="30" customHeight="1" outlineLevel="2" x14ac:dyDescent="0.35">
      <c r="E677" s="31" t="s">
        <v>234</v>
      </c>
      <c r="F677" s="31" t="s">
        <v>140</v>
      </c>
      <c r="G677" s="31" t="s">
        <v>477</v>
      </c>
      <c r="H677" s="31" t="s">
        <v>478</v>
      </c>
      <c r="I677" s="82" t="s">
        <v>479</v>
      </c>
    </row>
    <row r="678" spans="3:10" ht="40" customHeight="1" outlineLevel="2" x14ac:dyDescent="0.35">
      <c r="C678" s="227" t="s">
        <v>232</v>
      </c>
      <c r="D678" s="228"/>
      <c r="E678" s="190"/>
      <c r="F678" s="192"/>
      <c r="G678" s="192"/>
      <c r="H678" s="192"/>
      <c r="I678" s="179"/>
    </row>
    <row r="679" spans="3:10" ht="40" customHeight="1" outlineLevel="2" x14ac:dyDescent="0.35">
      <c r="C679" s="227" t="s">
        <v>233</v>
      </c>
      <c r="D679" s="228"/>
      <c r="E679" s="185"/>
      <c r="F679" s="195"/>
      <c r="G679" s="195"/>
      <c r="H679" s="195"/>
      <c r="I679" s="182"/>
      <c r="J679"/>
    </row>
    <row r="680" spans="3:10" ht="20.149999999999999" customHeight="1" outlineLevel="2" x14ac:dyDescent="0.35">
      <c r="I680" s="35" t="str">
        <f>IF(SUM(E679:I679)=I177,"","Le total ne correspond pas au nombre de personnes sorties dans l'année")</f>
        <v/>
      </c>
    </row>
    <row r="681" spans="3:10" ht="60" customHeight="1" outlineLevel="2" x14ac:dyDescent="0.35">
      <c r="C681" s="227" t="s">
        <v>1130</v>
      </c>
      <c r="D681" s="227"/>
      <c r="E681" s="227"/>
      <c r="F681" s="227"/>
      <c r="G681" s="194"/>
      <c r="H681" s="382" t="s">
        <v>1162</v>
      </c>
      <c r="I681" s="383"/>
    </row>
    <row r="682" spans="3:10" ht="60" customHeight="1" outlineLevel="2" x14ac:dyDescent="0.35">
      <c r="C682" s="227" t="s">
        <v>239</v>
      </c>
      <c r="D682" s="227"/>
      <c r="E682" s="227"/>
      <c r="F682" s="227"/>
      <c r="G682" s="140"/>
      <c r="H682" s="384"/>
      <c r="I682" s="385"/>
    </row>
    <row r="683" spans="3:10" ht="20.149999999999999" customHeight="1" outlineLevel="2" x14ac:dyDescent="0.35"/>
    <row r="684" spans="3:10" ht="20.149999999999999" customHeight="1" outlineLevel="2" x14ac:dyDescent="0.35">
      <c r="C684" s="2" t="s">
        <v>55</v>
      </c>
    </row>
    <row r="685" spans="3:10" ht="35.15" customHeight="1" outlineLevel="2" x14ac:dyDescent="0.35">
      <c r="C685" s="247"/>
      <c r="D685" s="248"/>
      <c r="E685" s="249"/>
      <c r="F685" s="249"/>
      <c r="G685" s="249"/>
      <c r="H685" s="250"/>
    </row>
    <row r="686" spans="3:10" ht="20.149999999999999" customHeight="1" outlineLevel="2" x14ac:dyDescent="0.35"/>
    <row r="688" spans="3:10" ht="20.149999999999999" customHeight="1" x14ac:dyDescent="0.35">
      <c r="C688" s="10" t="s">
        <v>235</v>
      </c>
      <c r="D688" s="10"/>
    </row>
    <row r="689" spans="3:9" ht="150" customHeight="1" x14ac:dyDescent="0.35">
      <c r="C689" s="247"/>
      <c r="D689" s="248"/>
      <c r="E689" s="249"/>
      <c r="F689" s="249"/>
      <c r="G689" s="249"/>
      <c r="H689" s="249"/>
      <c r="I689" s="250"/>
    </row>
    <row r="691" spans="3:9" ht="20.149999999999999" customHeight="1" x14ac:dyDescent="0.35">
      <c r="C691" s="10" t="s">
        <v>1198</v>
      </c>
      <c r="D691" s="10"/>
    </row>
    <row r="692" spans="3:9" ht="150" customHeight="1" x14ac:dyDescent="0.35">
      <c r="C692" s="247"/>
      <c r="D692" s="248"/>
      <c r="E692" s="249"/>
      <c r="F692" s="249"/>
      <c r="G692" s="249"/>
      <c r="H692" s="249"/>
      <c r="I692" s="250"/>
    </row>
  </sheetData>
  <sheetProtection sheet="1" selectLockedCells="1"/>
  <mergeCells count="659">
    <mergeCell ref="H681:I682"/>
    <mergeCell ref="C349:D349"/>
    <mergeCell ref="C346:D346"/>
    <mergeCell ref="C347:D347"/>
    <mergeCell ref="C301:D301"/>
    <mergeCell ref="C307:D307"/>
    <mergeCell ref="C306:D306"/>
    <mergeCell ref="C342:D342"/>
    <mergeCell ref="C343:D343"/>
    <mergeCell ref="C337:D337"/>
    <mergeCell ref="C338:D338"/>
    <mergeCell ref="C334:D334"/>
    <mergeCell ref="C335:D335"/>
    <mergeCell ref="C320:D320"/>
    <mergeCell ref="C321:D321"/>
    <mergeCell ref="C322:D322"/>
    <mergeCell ref="C323:D323"/>
    <mergeCell ref="C681:F681"/>
    <mergeCell ref="C682:F682"/>
    <mergeCell ref="G325:H325"/>
    <mergeCell ref="G306:H306"/>
    <mergeCell ref="E306:F306"/>
    <mergeCell ref="G320:H320"/>
    <mergeCell ref="G321:H321"/>
    <mergeCell ref="G296:H296"/>
    <mergeCell ref="C329:D329"/>
    <mergeCell ref="E327:F327"/>
    <mergeCell ref="C324:D324"/>
    <mergeCell ref="C325:D325"/>
    <mergeCell ref="C326:D326"/>
    <mergeCell ref="C327:D327"/>
    <mergeCell ref="C302:D302"/>
    <mergeCell ref="C303:D303"/>
    <mergeCell ref="C304:D304"/>
    <mergeCell ref="C305:D305"/>
    <mergeCell ref="G323:H323"/>
    <mergeCell ref="E321:F321"/>
    <mergeCell ref="E322:F322"/>
    <mergeCell ref="C300:D300"/>
    <mergeCell ref="E302:F302"/>
    <mergeCell ref="E303:F303"/>
    <mergeCell ref="E304:F304"/>
    <mergeCell ref="E305:F305"/>
    <mergeCell ref="E314:F314"/>
    <mergeCell ref="E319:F319"/>
    <mergeCell ref="E300:F300"/>
    <mergeCell ref="E307:F307"/>
    <mergeCell ref="G324:H324"/>
    <mergeCell ref="G283:H283"/>
    <mergeCell ref="G284:H284"/>
    <mergeCell ref="C273:D273"/>
    <mergeCell ref="G293:H293"/>
    <mergeCell ref="G294:H294"/>
    <mergeCell ref="E298:F298"/>
    <mergeCell ref="E299:F299"/>
    <mergeCell ref="G295:H295"/>
    <mergeCell ref="G297:H297"/>
    <mergeCell ref="G298:H298"/>
    <mergeCell ref="G299:H299"/>
    <mergeCell ref="E292:F292"/>
    <mergeCell ref="C292:D292"/>
    <mergeCell ref="C293:D293"/>
    <mergeCell ref="C294:D294"/>
    <mergeCell ref="C295:D295"/>
    <mergeCell ref="C296:D296"/>
    <mergeCell ref="C297:D297"/>
    <mergeCell ref="C298:D298"/>
    <mergeCell ref="C299:D299"/>
    <mergeCell ref="C291:D291"/>
    <mergeCell ref="C280:D280"/>
    <mergeCell ref="C281:D281"/>
    <mergeCell ref="C277:D277"/>
    <mergeCell ref="C282:D282"/>
    <mergeCell ref="E281:F281"/>
    <mergeCell ref="E282:F282"/>
    <mergeCell ref="C269:D269"/>
    <mergeCell ref="C270:D270"/>
    <mergeCell ref="C274:D274"/>
    <mergeCell ref="G273:H273"/>
    <mergeCell ref="E269:F269"/>
    <mergeCell ref="E270:F270"/>
    <mergeCell ref="E271:F271"/>
    <mergeCell ref="G281:H281"/>
    <mergeCell ref="G282:H282"/>
    <mergeCell ref="E280:F280"/>
    <mergeCell ref="C275:D275"/>
    <mergeCell ref="C276:D276"/>
    <mergeCell ref="E255:F255"/>
    <mergeCell ref="E254:F254"/>
    <mergeCell ref="E246:F246"/>
    <mergeCell ref="C279:D279"/>
    <mergeCell ref="C271:D271"/>
    <mergeCell ref="C272:D272"/>
    <mergeCell ref="C235:D235"/>
    <mergeCell ref="C241:D241"/>
    <mergeCell ref="C242:D242"/>
    <mergeCell ref="C243:D243"/>
    <mergeCell ref="C244:D244"/>
    <mergeCell ref="C245:D245"/>
    <mergeCell ref="C246:D246"/>
    <mergeCell ref="C247:D247"/>
    <mergeCell ref="C251:D251"/>
    <mergeCell ref="C252:D252"/>
    <mergeCell ref="C253:D253"/>
    <mergeCell ref="C254:D254"/>
    <mergeCell ref="C255:D255"/>
    <mergeCell ref="C258:D258"/>
    <mergeCell ref="C259:D259"/>
    <mergeCell ref="C260:D260"/>
    <mergeCell ref="C261:D261"/>
    <mergeCell ref="C268:D268"/>
    <mergeCell ref="C234:D234"/>
    <mergeCell ref="C224:D224"/>
    <mergeCell ref="C225:D225"/>
    <mergeCell ref="C226:D226"/>
    <mergeCell ref="C227:D227"/>
    <mergeCell ref="C228:D228"/>
    <mergeCell ref="C229:D229"/>
    <mergeCell ref="C231:D231"/>
    <mergeCell ref="C232:D232"/>
    <mergeCell ref="C233:D233"/>
    <mergeCell ref="C205:D205"/>
    <mergeCell ref="C206:D206"/>
    <mergeCell ref="C207:D207"/>
    <mergeCell ref="C208:D208"/>
    <mergeCell ref="C209:D209"/>
    <mergeCell ref="C211:D211"/>
    <mergeCell ref="C212:D212"/>
    <mergeCell ref="C213:D213"/>
    <mergeCell ref="C223:D223"/>
    <mergeCell ref="C216:H216"/>
    <mergeCell ref="E223:F223"/>
    <mergeCell ref="E205:E206"/>
    <mergeCell ref="E207:E208"/>
    <mergeCell ref="C183:D183"/>
    <mergeCell ref="C184:D184"/>
    <mergeCell ref="C185:D185"/>
    <mergeCell ref="C186:D186"/>
    <mergeCell ref="C196:D196"/>
    <mergeCell ref="C197:D197"/>
    <mergeCell ref="C198:D198"/>
    <mergeCell ref="C203:D203"/>
    <mergeCell ref="C204:D204"/>
    <mergeCell ref="C189:H189"/>
    <mergeCell ref="E203:E204"/>
    <mergeCell ref="C158:D158"/>
    <mergeCell ref="C155:D155"/>
    <mergeCell ref="C162:D162"/>
    <mergeCell ref="C163:D163"/>
    <mergeCell ref="C174:D174"/>
    <mergeCell ref="C175:D175"/>
    <mergeCell ref="C177:D177"/>
    <mergeCell ref="C180:D180"/>
    <mergeCell ref="C181:D181"/>
    <mergeCell ref="C167:H167"/>
    <mergeCell ref="C156:D156"/>
    <mergeCell ref="C157:D157"/>
    <mergeCell ref="E111:F111"/>
    <mergeCell ref="E121:F121"/>
    <mergeCell ref="E124:F124"/>
    <mergeCell ref="C124:D124"/>
    <mergeCell ref="C134:C135"/>
    <mergeCell ref="C136:C139"/>
    <mergeCell ref="C114:D114"/>
    <mergeCell ref="C115:D115"/>
    <mergeCell ref="C118:D118"/>
    <mergeCell ref="C119:D119"/>
    <mergeCell ref="C120:D120"/>
    <mergeCell ref="C123:D123"/>
    <mergeCell ref="E118:F118"/>
    <mergeCell ref="E119:F119"/>
    <mergeCell ref="E120:F120"/>
    <mergeCell ref="E123:F123"/>
    <mergeCell ref="C108:D108"/>
    <mergeCell ref="C109:D109"/>
    <mergeCell ref="C110:D110"/>
    <mergeCell ref="C140:C146"/>
    <mergeCell ref="C148:C149"/>
    <mergeCell ref="C150:D150"/>
    <mergeCell ref="C152:D152"/>
    <mergeCell ref="C153:D153"/>
    <mergeCell ref="C154:D154"/>
    <mergeCell ref="C1:J1"/>
    <mergeCell ref="C127:H127"/>
    <mergeCell ref="C689:I689"/>
    <mergeCell ref="C692:I692"/>
    <mergeCell ref="C103:H103"/>
    <mergeCell ref="C164:E164"/>
    <mergeCell ref="E337:F337"/>
    <mergeCell ref="E338:F338"/>
    <mergeCell ref="E334:F334"/>
    <mergeCell ref="E323:F323"/>
    <mergeCell ref="E324:F324"/>
    <mergeCell ref="E325:F325"/>
    <mergeCell ref="C673:H673"/>
    <mergeCell ref="C685:H685"/>
    <mergeCell ref="E355:F355"/>
    <mergeCell ref="E356:F356"/>
    <mergeCell ref="E357:F357"/>
    <mergeCell ref="E358:F358"/>
    <mergeCell ref="E359:F359"/>
    <mergeCell ref="E131:G131"/>
    <mergeCell ref="F87:G87"/>
    <mergeCell ref="H87:I87"/>
    <mergeCell ref="F93:G93"/>
    <mergeCell ref="F94:G94"/>
    <mergeCell ref="H90:I90"/>
    <mergeCell ref="H89:I89"/>
    <mergeCell ref="H88:I88"/>
    <mergeCell ref="F88:G88"/>
    <mergeCell ref="E108:F108"/>
    <mergeCell ref="E109:F109"/>
    <mergeCell ref="E110:F110"/>
    <mergeCell ref="H91:I91"/>
    <mergeCell ref="F89:G89"/>
    <mergeCell ref="F90:G90"/>
    <mergeCell ref="F91:G91"/>
    <mergeCell ref="F92:G92"/>
    <mergeCell ref="F98:G98"/>
    <mergeCell ref="F99:G99"/>
    <mergeCell ref="H99:I99"/>
    <mergeCell ref="H98:I98"/>
    <mergeCell ref="H97:I97"/>
    <mergeCell ref="H95:I95"/>
    <mergeCell ref="H94:I94"/>
    <mergeCell ref="H93:I93"/>
    <mergeCell ref="H92:I92"/>
    <mergeCell ref="F95:G95"/>
    <mergeCell ref="F97:G97"/>
    <mergeCell ref="E224:F224"/>
    <mergeCell ref="E225:F225"/>
    <mergeCell ref="E226:F226"/>
    <mergeCell ref="G229:H229"/>
    <mergeCell ref="G231:H231"/>
    <mergeCell ref="G232:H232"/>
    <mergeCell ref="E222:F222"/>
    <mergeCell ref="G222:H222"/>
    <mergeCell ref="G223:H223"/>
    <mergeCell ref="G224:H224"/>
    <mergeCell ref="G225:H225"/>
    <mergeCell ref="G226:H226"/>
    <mergeCell ref="G227:H227"/>
    <mergeCell ref="G228:H228"/>
    <mergeCell ref="E227:F227"/>
    <mergeCell ref="E228:F228"/>
    <mergeCell ref="E229:F229"/>
    <mergeCell ref="E231:F231"/>
    <mergeCell ref="G233:H233"/>
    <mergeCell ref="E232:F232"/>
    <mergeCell ref="E233:F233"/>
    <mergeCell ref="E240:F240"/>
    <mergeCell ref="G240:H240"/>
    <mergeCell ref="E241:F241"/>
    <mergeCell ref="G235:H235"/>
    <mergeCell ref="E234:F234"/>
    <mergeCell ref="G234:H234"/>
    <mergeCell ref="E235:F235"/>
    <mergeCell ref="G241:H241"/>
    <mergeCell ref="G242:H242"/>
    <mergeCell ref="G243:H243"/>
    <mergeCell ref="G244:H244"/>
    <mergeCell ref="G245:H245"/>
    <mergeCell ref="G247:H247"/>
    <mergeCell ref="G246:H246"/>
    <mergeCell ref="E242:F242"/>
    <mergeCell ref="E243:F243"/>
    <mergeCell ref="E244:F244"/>
    <mergeCell ref="E245:F245"/>
    <mergeCell ref="E247:F247"/>
    <mergeCell ref="G250:H250"/>
    <mergeCell ref="E250:F250"/>
    <mergeCell ref="G268:H268"/>
    <mergeCell ref="G269:H269"/>
    <mergeCell ref="G270:H270"/>
    <mergeCell ref="G271:H271"/>
    <mergeCell ref="G272:H272"/>
    <mergeCell ref="G251:H251"/>
    <mergeCell ref="G252:H252"/>
    <mergeCell ref="G253:H253"/>
    <mergeCell ref="G255:H255"/>
    <mergeCell ref="G254:H254"/>
    <mergeCell ref="E268:F268"/>
    <mergeCell ref="E258:F258"/>
    <mergeCell ref="E259:F259"/>
    <mergeCell ref="E261:F261"/>
    <mergeCell ref="G258:H258"/>
    <mergeCell ref="G259:H259"/>
    <mergeCell ref="G261:H261"/>
    <mergeCell ref="E257:F257"/>
    <mergeCell ref="G257:H257"/>
    <mergeCell ref="E251:F251"/>
    <mergeCell ref="E252:F252"/>
    <mergeCell ref="E253:F253"/>
    <mergeCell ref="G322:H322"/>
    <mergeCell ref="G274:H274"/>
    <mergeCell ref="G275:H275"/>
    <mergeCell ref="G276:H276"/>
    <mergeCell ref="G277:H277"/>
    <mergeCell ref="G279:H279"/>
    <mergeCell ref="G280:H280"/>
    <mergeCell ref="E274:F274"/>
    <mergeCell ref="E275:F275"/>
    <mergeCell ref="E276:F276"/>
    <mergeCell ref="E277:F277"/>
    <mergeCell ref="E279:F279"/>
    <mergeCell ref="G302:H302"/>
    <mergeCell ref="G303:H303"/>
    <mergeCell ref="G304:H304"/>
    <mergeCell ref="G305:H305"/>
    <mergeCell ref="G292:H292"/>
    <mergeCell ref="G319:H319"/>
    <mergeCell ref="E291:F291"/>
    <mergeCell ref="G290:H290"/>
    <mergeCell ref="E290:F290"/>
    <mergeCell ref="G291:H291"/>
    <mergeCell ref="E284:F284"/>
    <mergeCell ref="E283:F283"/>
    <mergeCell ref="C397:D397"/>
    <mergeCell ref="C398:D398"/>
    <mergeCell ref="C399:D399"/>
    <mergeCell ref="C400:D400"/>
    <mergeCell ref="E335:H335"/>
    <mergeCell ref="G326:H326"/>
    <mergeCell ref="G327:H327"/>
    <mergeCell ref="E353:F353"/>
    <mergeCell ref="E329:F329"/>
    <mergeCell ref="E330:F330"/>
    <mergeCell ref="E331:F331"/>
    <mergeCell ref="E332:F332"/>
    <mergeCell ref="G329:H329"/>
    <mergeCell ref="G330:H330"/>
    <mergeCell ref="G331:H331"/>
    <mergeCell ref="G332:H332"/>
    <mergeCell ref="E349:H349"/>
    <mergeCell ref="C330:D330"/>
    <mergeCell ref="C331:D331"/>
    <mergeCell ref="C332:D332"/>
    <mergeCell ref="E326:F326"/>
    <mergeCell ref="C425:F425"/>
    <mergeCell ref="E364:F364"/>
    <mergeCell ref="E365:F365"/>
    <mergeCell ref="C373:I373"/>
    <mergeCell ref="C377:I377"/>
    <mergeCell ref="C380:I380"/>
    <mergeCell ref="E361:F361"/>
    <mergeCell ref="E362:F362"/>
    <mergeCell ref="E363:F363"/>
    <mergeCell ref="C357:C363"/>
    <mergeCell ref="C364:C366"/>
    <mergeCell ref="E368:F368"/>
    <mergeCell ref="E369:F369"/>
    <mergeCell ref="E366:F366"/>
    <mergeCell ref="C390:D390"/>
    <mergeCell ref="C406:D406"/>
    <mergeCell ref="C407:D407"/>
    <mergeCell ref="C408:D408"/>
    <mergeCell ref="C409:D409"/>
    <mergeCell ref="C410:D410"/>
    <mergeCell ref="C411:D411"/>
    <mergeCell ref="C412:D412"/>
    <mergeCell ref="C388:D388"/>
    <mergeCell ref="C395:D395"/>
    <mergeCell ref="E29:H29"/>
    <mergeCell ref="E31:H31"/>
    <mergeCell ref="E33:H33"/>
    <mergeCell ref="E35:H35"/>
    <mergeCell ref="E36:H36"/>
    <mergeCell ref="E37:H37"/>
    <mergeCell ref="E39:H39"/>
    <mergeCell ref="E12:H12"/>
    <mergeCell ref="E13:H13"/>
    <mergeCell ref="E15:H15"/>
    <mergeCell ref="E16:H16"/>
    <mergeCell ref="E17:H17"/>
    <mergeCell ref="E19:H19"/>
    <mergeCell ref="E20:H20"/>
    <mergeCell ref="E21:H21"/>
    <mergeCell ref="E23:H23"/>
    <mergeCell ref="C54:D54"/>
    <mergeCell ref="C55:D57"/>
    <mergeCell ref="F56:H56"/>
    <mergeCell ref="F46:H46"/>
    <mergeCell ref="F47:H47"/>
    <mergeCell ref="F48:H48"/>
    <mergeCell ref="F49:H49"/>
    <mergeCell ref="F50:H50"/>
    <mergeCell ref="F51:H51"/>
    <mergeCell ref="F52:H52"/>
    <mergeCell ref="F53:H53"/>
    <mergeCell ref="F54:H54"/>
    <mergeCell ref="F55:H55"/>
    <mergeCell ref="F57:H57"/>
    <mergeCell ref="E40:H40"/>
    <mergeCell ref="C39:D39"/>
    <mergeCell ref="C40:D40"/>
    <mergeCell ref="C41:D41"/>
    <mergeCell ref="C35:D35"/>
    <mergeCell ref="C36:D36"/>
    <mergeCell ref="C37:D37"/>
    <mergeCell ref="C52:D52"/>
    <mergeCell ref="C53:D53"/>
    <mergeCell ref="E41:H41"/>
    <mergeCell ref="C29:D29"/>
    <mergeCell ref="C30:D30"/>
    <mergeCell ref="C31:D31"/>
    <mergeCell ref="C32:D32"/>
    <mergeCell ref="C33:D33"/>
    <mergeCell ref="C48:C49"/>
    <mergeCell ref="C46:C47"/>
    <mergeCell ref="C50:D50"/>
    <mergeCell ref="C51:D51"/>
    <mergeCell ref="C17:D17"/>
    <mergeCell ref="C19:D19"/>
    <mergeCell ref="C20:D20"/>
    <mergeCell ref="C21:D21"/>
    <mergeCell ref="C23:D23"/>
    <mergeCell ref="C24:D24"/>
    <mergeCell ref="C25:D25"/>
    <mergeCell ref="C3:D3"/>
    <mergeCell ref="C4:D4"/>
    <mergeCell ref="C5:D5"/>
    <mergeCell ref="C8:I8"/>
    <mergeCell ref="C12:D12"/>
    <mergeCell ref="C13:D13"/>
    <mergeCell ref="C15:D15"/>
    <mergeCell ref="C16:D16"/>
    <mergeCell ref="E3:H3"/>
    <mergeCell ref="E4:H4"/>
    <mergeCell ref="E5:H5"/>
    <mergeCell ref="E24:H24"/>
    <mergeCell ref="E25:H25"/>
    <mergeCell ref="C7:I7"/>
    <mergeCell ref="C61:D61"/>
    <mergeCell ref="C62:D62"/>
    <mergeCell ref="C68:D68"/>
    <mergeCell ref="C69:D69"/>
    <mergeCell ref="C70:D70"/>
    <mergeCell ref="C79:D79"/>
    <mergeCell ref="C80:D80"/>
    <mergeCell ref="C74:D74"/>
    <mergeCell ref="C75:D75"/>
    <mergeCell ref="C64:I64"/>
    <mergeCell ref="E68:F68"/>
    <mergeCell ref="E69:F69"/>
    <mergeCell ref="E70:F70"/>
    <mergeCell ref="E83:I83"/>
    <mergeCell ref="C401:D401"/>
    <mergeCell ref="C402:D402"/>
    <mergeCell ref="C403:D403"/>
    <mergeCell ref="C404:D404"/>
    <mergeCell ref="C405:D405"/>
    <mergeCell ref="C82:D82"/>
    <mergeCell ref="G300:H300"/>
    <mergeCell ref="G307:H307"/>
    <mergeCell ref="E320:F320"/>
    <mergeCell ref="E295:F295"/>
    <mergeCell ref="E296:F296"/>
    <mergeCell ref="E297:F297"/>
    <mergeCell ref="E293:F293"/>
    <mergeCell ref="E294:F294"/>
    <mergeCell ref="E272:F272"/>
    <mergeCell ref="E273:F273"/>
    <mergeCell ref="E260:F260"/>
    <mergeCell ref="G260:H260"/>
    <mergeCell ref="E267:F267"/>
    <mergeCell ref="G267:H267"/>
    <mergeCell ref="E354:F354"/>
    <mergeCell ref="C354:C356"/>
    <mergeCell ref="C396:D396"/>
    <mergeCell ref="C413:D413"/>
    <mergeCell ref="C414:D414"/>
    <mergeCell ref="C415:D415"/>
    <mergeCell ref="C416:D416"/>
    <mergeCell ref="C417:D417"/>
    <mergeCell ref="C418:D418"/>
    <mergeCell ref="C419:D419"/>
    <mergeCell ref="C420:D420"/>
    <mergeCell ref="C421:D421"/>
    <mergeCell ref="C434:D434"/>
    <mergeCell ref="C431:D431"/>
    <mergeCell ref="C432:D432"/>
    <mergeCell ref="C426:F426"/>
    <mergeCell ref="C435:D435"/>
    <mergeCell ref="C437:D437"/>
    <mergeCell ref="C438:D438"/>
    <mergeCell ref="C439:D439"/>
    <mergeCell ref="C440:D440"/>
    <mergeCell ref="C441:D441"/>
    <mergeCell ref="C442:D442"/>
    <mergeCell ref="C443:D443"/>
    <mergeCell ref="C444:D444"/>
    <mergeCell ref="C445:D445"/>
    <mergeCell ref="C447:D447"/>
    <mergeCell ref="C446:D446"/>
    <mergeCell ref="C448:D448"/>
    <mergeCell ref="C449:D449"/>
    <mergeCell ref="C450:D450"/>
    <mergeCell ref="C451:D451"/>
    <mergeCell ref="C452:D452"/>
    <mergeCell ref="C453:D453"/>
    <mergeCell ref="C454:D454"/>
    <mergeCell ref="C480:E480"/>
    <mergeCell ref="C481:E481"/>
    <mergeCell ref="C477:E477"/>
    <mergeCell ref="C478:E478"/>
    <mergeCell ref="C479:E479"/>
    <mergeCell ref="C471:C475"/>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C476:E476"/>
    <mergeCell ref="C464:C468"/>
    <mergeCell ref="C469:C470"/>
    <mergeCell ref="C492:D492"/>
    <mergeCell ref="C493:D493"/>
    <mergeCell ref="C494:D494"/>
    <mergeCell ref="C495:D495"/>
    <mergeCell ref="C485:H485"/>
    <mergeCell ref="C496:D496"/>
    <mergeCell ref="C497:D497"/>
    <mergeCell ref="C498:D498"/>
    <mergeCell ref="C499:D499"/>
    <mergeCell ref="C500:D500"/>
    <mergeCell ref="C515:D515"/>
    <mergeCell ref="C520:D520"/>
    <mergeCell ref="C521:D521"/>
    <mergeCell ref="C522:D522"/>
    <mergeCell ref="C523:D523"/>
    <mergeCell ref="C524:D524"/>
    <mergeCell ref="F520:I520"/>
    <mergeCell ref="F521:I521"/>
    <mergeCell ref="C501:D501"/>
    <mergeCell ref="C502:D502"/>
    <mergeCell ref="C503:D503"/>
    <mergeCell ref="C504:D504"/>
    <mergeCell ref="C510:D510"/>
    <mergeCell ref="C511:D511"/>
    <mergeCell ref="C512:D512"/>
    <mergeCell ref="C513:D513"/>
    <mergeCell ref="C514:D514"/>
    <mergeCell ref="C529:D529"/>
    <mergeCell ref="C530:D530"/>
    <mergeCell ref="C531:D531"/>
    <mergeCell ref="C532:D532"/>
    <mergeCell ref="C533:D533"/>
    <mergeCell ref="C534:D534"/>
    <mergeCell ref="C535:D535"/>
    <mergeCell ref="C536:D536"/>
    <mergeCell ref="C543:D543"/>
    <mergeCell ref="C544:D544"/>
    <mergeCell ref="C545:D545"/>
    <mergeCell ref="C546:D546"/>
    <mergeCell ref="C541:D541"/>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84:D584"/>
    <mergeCell ref="C591:D591"/>
    <mergeCell ref="C592:D592"/>
    <mergeCell ref="C593:D593"/>
    <mergeCell ref="C594:D594"/>
    <mergeCell ref="C595:D595"/>
    <mergeCell ref="C596:D596"/>
    <mergeCell ref="C597:D597"/>
    <mergeCell ref="C598:D598"/>
    <mergeCell ref="C599:D599"/>
    <mergeCell ref="C600:D600"/>
    <mergeCell ref="C601:D601"/>
    <mergeCell ref="C602:D602"/>
    <mergeCell ref="C603:D603"/>
    <mergeCell ref="C604:D604"/>
    <mergeCell ref="C605:D605"/>
    <mergeCell ref="C606:D606"/>
    <mergeCell ref="C607:D607"/>
    <mergeCell ref="C608:D608"/>
    <mergeCell ref="C609:D609"/>
    <mergeCell ref="C610:D610"/>
    <mergeCell ref="C611:D611"/>
    <mergeCell ref="C612:D612"/>
    <mergeCell ref="C613:D613"/>
    <mergeCell ref="C614:D614"/>
    <mergeCell ref="C619:D619"/>
    <mergeCell ref="C620:D620"/>
    <mergeCell ref="C621:D621"/>
    <mergeCell ref="C630:D630"/>
    <mergeCell ref="C644:D644"/>
    <mergeCell ref="C623:I623"/>
    <mergeCell ref="C626:H626"/>
    <mergeCell ref="C633:H633"/>
    <mergeCell ref="C642:I643"/>
    <mergeCell ref="C645:D645"/>
    <mergeCell ref="C646:D646"/>
    <mergeCell ref="C647:D647"/>
    <mergeCell ref="C648:D648"/>
    <mergeCell ref="C649:D649"/>
    <mergeCell ref="C650:D650"/>
    <mergeCell ref="C651:D651"/>
    <mergeCell ref="C652:D652"/>
    <mergeCell ref="C653:D653"/>
    <mergeCell ref="J390:N390"/>
    <mergeCell ref="C391:M391"/>
    <mergeCell ref="C679:D679"/>
    <mergeCell ref="C678:D678"/>
    <mergeCell ref="C131:D131"/>
    <mergeCell ref="C133:D133"/>
    <mergeCell ref="C283:D283"/>
    <mergeCell ref="C284:D284"/>
    <mergeCell ref="C664:D664"/>
    <mergeCell ref="C665:D665"/>
    <mergeCell ref="C666:D666"/>
    <mergeCell ref="C667:D667"/>
    <mergeCell ref="C668:D668"/>
    <mergeCell ref="C669:D669"/>
    <mergeCell ref="C670:D670"/>
    <mergeCell ref="C654:D654"/>
    <mergeCell ref="C655:D655"/>
    <mergeCell ref="C656:D656"/>
    <mergeCell ref="C657:D657"/>
    <mergeCell ref="C658:D658"/>
    <mergeCell ref="C659:D659"/>
    <mergeCell ref="C660:D660"/>
    <mergeCell ref="C662:D662"/>
    <mergeCell ref="C661:D661"/>
  </mergeCells>
  <dataValidations count="12">
    <dataValidation type="date" operator="greaterThan" allowBlank="1" showInputMessage="1" showErrorMessage="1" errorTitle="Erreur de saisie" error="Veuillez saisir une date ..._x000a_(format jj/mm/aaa)" sqref="E62 E79:E80 E69:F70" xr:uid="{00000000-0002-0000-0000-000000000000}">
      <formula1>1</formula1>
    </dataValidation>
    <dataValidation type="whole" operator="greaterThanOrEqual" allowBlank="1" showInputMessage="1" showErrorMessage="1" errorTitle="Erreur de saisie" error="Veuillez saisir un nombre ..." sqref="E196:E198 E203:E208 E180:F181 E177:H177 F162:F164 E174:H175" xr:uid="{00000000-0002-0000-0000-000001000000}">
      <formula1>0</formula1>
    </dataValidation>
    <dataValidation type="list" allowBlank="1" showInputMessage="1" showErrorMessage="1" errorTitle="Erreur de saisie" error="Veuillez sélectionner une valeur dans la liste (menu déroulant) ..." sqref="E61 G212 E211:E212 E342 E46:E57 D88:D95 D97:D99 E82" xr:uid="{00000000-0002-0000-0000-000002000000}">
      <formula1>"Oui,Non"</formula1>
    </dataValidation>
    <dataValidation type="decimal" operator="greaterThanOrEqual" allowBlank="1" showInputMessage="1" showErrorMessage="1" errorTitle="Erreur de saisie" error="Veuillez saisir une valeur numérique ..." sqref="E114 E118:F120 E108:E110 E123:E124" xr:uid="{00000000-0002-0000-0000-000003000000}">
      <formula1>-1000000000</formula1>
    </dataValidation>
    <dataValidation type="decimal" operator="greaterThanOrEqual" allowBlank="1" showInputMessage="1" showErrorMessage="1" errorTitle="Erreur de saisie" error="Veuillez saisir une valeur numérique ..." sqref="E162:E163 E134:F150 E152:F154 E156:F158" xr:uid="{00000000-0002-0000-0000-000004000000}">
      <formula1>0</formula1>
    </dataValidation>
    <dataValidation type="whole" operator="greaterThan" allowBlank="1" showInputMessage="1" showErrorMessage="1" errorTitle="Erreur de saisie" error="Veuillez saisir un nombre entier ..." sqref="E434:E436 E661" xr:uid="{00000000-0002-0000-0000-000005000000}">
      <formula1>0</formula1>
    </dataValidation>
    <dataValidation type="decimal" operator="equal" allowBlank="1" showInputMessage="1" showErrorMessage="1" errorTitle="Erreur de saisie" error="Cette cellule contient une formule de calcul ..." sqref="E260:H260 E155:F155 G152:G158 F213 E209:F209 E453 E663 E579:H579 G134:G150 E254:H254 F256:G256 E246:H246 F262:G262 F343 E431 F423:H423 E455 E503 E547 E577:I577 I552:I570 F541 E638 F62 E525 E613:H613 E234:H234 I578 I319:I327 F285:G285 F248:G248 E283:H283 F308:G308 E422:H422 B320:B327 E420:I420 E306:H306 I395:I413 I415:I419 E459:E460 F482 E505 E514 E516 E523 E535 E537 I591:I606 I608:I614 E661 I174:I175 I177 G180:G181 F236:G236 K388 D423 F480 E666 D580:I580 I680 H347 E121:F121 E111:F111" xr:uid="{00000000-0002-0000-0000-000006000000}">
      <formula1>-123456789</formula1>
    </dataValidation>
    <dataValidation type="list" allowBlank="1" showInputMessage="1" showErrorMessage="1" errorTitle="Erreur de saisie" error="Veuillez sélectionner une valeur dans la liste (menu déroulant) ..." sqref="E131:G131" xr:uid="{00000000-0002-0000-0000-000007000000}">
      <formula1>"convention de 1951,convention de 1966,FP hospitalière,autre statut"</formula1>
    </dataValidation>
    <dataValidation type="list" allowBlank="1" showInputMessage="1" showErrorMessage="1" errorTitle="Erreur de saisie" error="Veuillez sélectionner une valeur dans la liste (menu déroulant) ..." sqref="E3:H3" xr:uid="{00000000-0002-0000-0000-000008000000}">
      <formula1>Regions</formula1>
    </dataValidation>
    <dataValidation type="list" allowBlank="1" showInputMessage="1" showErrorMessage="1" sqref="E4:H4" xr:uid="{00000000-0002-0000-0000-000009000000}">
      <formula1>DEPARTEMENT</formula1>
    </dataValidation>
    <dataValidation type="whole" operator="greaterThanOrEqual" allowBlank="1" showInputMessage="1" showErrorMessage="1" errorTitle="Erreur de saisie" error="Veuillez saisir un nombre entier ..." sqref="E183:E186 E223:H229 E231:H233 E235:H235 E241:H245 E251:H253 E255:H255 E291:H300 E302:H305 E307:H307 E314:F314 E320:H327 E329:H332 E334:F334 E337:F338 E343 E347:G347 E354:F359 E361:F366 E368:F369 E390:H390 E395:H413 E415:H419 E421:H421 G425:G426 E432 E437:E446 E448:E452 E454 F463:F476 F478:F479 F481 E492:E502 E504 E510:E513 E515 E678:I679 E644:E654 E656:E660 E662 E664:E665 E667:E670 E630 E584 E591:H606 E608:H612 E614:H614 E619:E621 E552:H570 E572:H576 E578:H578 E544:E546 E541 E520:E522 E524 E529:E534 E536 E88:E95 E97:E99 E213 E247:H247" xr:uid="{00000000-0002-0000-0000-00000A000000}">
      <formula1>0</formula1>
    </dataValidation>
    <dataValidation type="decimal" allowBlank="1" showInputMessage="1" showErrorMessage="1" errorTitle="Erreur" error="ce nombre est compris entre 0 et 1" sqref="G682" xr:uid="{00000000-0002-0000-0000-000010000000}">
      <formula1>0</formula1>
      <formula2>1</formula2>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e"/>
  <dimension ref="A1:O14"/>
  <sheetViews>
    <sheetView workbookViewId="0"/>
  </sheetViews>
  <sheetFormatPr baseColWidth="10" defaultRowHeight="14.5" x14ac:dyDescent="0.35"/>
  <cols>
    <col min="1" max="1" width="25.1796875" bestFit="1" customWidth="1"/>
    <col min="2" max="2" width="21.7265625" bestFit="1" customWidth="1"/>
  </cols>
  <sheetData>
    <row r="1" spans="1:15" x14ac:dyDescent="0.35">
      <c r="A1" t="s">
        <v>247</v>
      </c>
      <c r="B1" s="1" t="s">
        <v>247</v>
      </c>
      <c r="C1" t="s">
        <v>264</v>
      </c>
      <c r="D1" t="s">
        <v>273</v>
      </c>
      <c r="E1" t="s">
        <v>274</v>
      </c>
      <c r="F1" t="s">
        <v>283</v>
      </c>
      <c r="G1" t="s">
        <v>284</v>
      </c>
      <c r="H1" t="s">
        <v>300</v>
      </c>
      <c r="I1" t="s">
        <v>301</v>
      </c>
      <c r="J1" t="s">
        <v>315</v>
      </c>
      <c r="K1" t="s">
        <v>316</v>
      </c>
      <c r="L1" t="s">
        <v>342</v>
      </c>
      <c r="M1" t="s">
        <v>343</v>
      </c>
      <c r="N1" t="s">
        <v>349</v>
      </c>
      <c r="O1" t="s">
        <v>361</v>
      </c>
    </row>
    <row r="2" spans="1:15" x14ac:dyDescent="0.35">
      <c r="A2" t="s">
        <v>264</v>
      </c>
      <c r="B2" t="s">
        <v>248</v>
      </c>
      <c r="C2" t="s">
        <v>258</v>
      </c>
      <c r="D2" t="s">
        <v>269</v>
      </c>
      <c r="E2" t="s">
        <v>275</v>
      </c>
      <c r="F2" t="s">
        <v>281</v>
      </c>
      <c r="G2" t="s">
        <v>285</v>
      </c>
      <c r="H2" t="s">
        <v>295</v>
      </c>
      <c r="I2" t="s">
        <v>302</v>
      </c>
      <c r="J2" t="s">
        <v>310</v>
      </c>
      <c r="K2" t="s">
        <v>317</v>
      </c>
      <c r="L2" t="s">
        <v>329</v>
      </c>
      <c r="M2" t="s">
        <v>344</v>
      </c>
      <c r="N2" t="s">
        <v>350</v>
      </c>
      <c r="O2" t="s">
        <v>356</v>
      </c>
    </row>
    <row r="3" spans="1:15" x14ac:dyDescent="0.35">
      <c r="A3" s="1" t="s">
        <v>273</v>
      </c>
      <c r="B3" t="s">
        <v>249</v>
      </c>
      <c r="C3" t="s">
        <v>259</v>
      </c>
      <c r="D3" t="s">
        <v>270</v>
      </c>
      <c r="E3" t="s">
        <v>276</v>
      </c>
      <c r="F3" t="s">
        <v>282</v>
      </c>
      <c r="G3" t="s">
        <v>286</v>
      </c>
      <c r="H3" t="s">
        <v>296</v>
      </c>
      <c r="I3" t="s">
        <v>303</v>
      </c>
      <c r="J3" t="s">
        <v>311</v>
      </c>
      <c r="K3" t="s">
        <v>318</v>
      </c>
      <c r="L3" t="s">
        <v>330</v>
      </c>
      <c r="M3" t="s">
        <v>345</v>
      </c>
      <c r="N3" t="s">
        <v>351</v>
      </c>
      <c r="O3" t="s">
        <v>357</v>
      </c>
    </row>
    <row r="4" spans="1:15" x14ac:dyDescent="0.35">
      <c r="A4" t="s">
        <v>274</v>
      </c>
      <c r="B4" t="s">
        <v>250</v>
      </c>
      <c r="C4" t="s">
        <v>260</v>
      </c>
      <c r="D4" t="s">
        <v>271</v>
      </c>
      <c r="E4" t="s">
        <v>277</v>
      </c>
      <c r="G4" t="s">
        <v>287</v>
      </c>
      <c r="H4" t="s">
        <v>297</v>
      </c>
      <c r="I4" t="s">
        <v>304</v>
      </c>
      <c r="J4" t="s">
        <v>312</v>
      </c>
      <c r="K4" t="s">
        <v>319</v>
      </c>
      <c r="L4" t="s">
        <v>331</v>
      </c>
      <c r="M4" t="s">
        <v>346</v>
      </c>
      <c r="N4" t="s">
        <v>352</v>
      </c>
      <c r="O4" t="s">
        <v>358</v>
      </c>
    </row>
    <row r="5" spans="1:15" x14ac:dyDescent="0.35">
      <c r="A5" s="1" t="s">
        <v>283</v>
      </c>
      <c r="B5" t="s">
        <v>251</v>
      </c>
      <c r="C5" t="s">
        <v>261</v>
      </c>
      <c r="D5" t="s">
        <v>272</v>
      </c>
      <c r="E5" t="s">
        <v>278</v>
      </c>
      <c r="G5" t="s">
        <v>288</v>
      </c>
      <c r="H5" t="s">
        <v>298</v>
      </c>
      <c r="I5" t="s">
        <v>305</v>
      </c>
      <c r="J5" t="s">
        <v>313</v>
      </c>
      <c r="K5" t="s">
        <v>320</v>
      </c>
      <c r="L5" t="s">
        <v>332</v>
      </c>
      <c r="M5" t="s">
        <v>347</v>
      </c>
      <c r="N5" t="s">
        <v>353</v>
      </c>
      <c r="O5" t="s">
        <v>359</v>
      </c>
    </row>
    <row r="6" spans="1:15" x14ac:dyDescent="0.35">
      <c r="A6" t="s">
        <v>284</v>
      </c>
      <c r="B6" t="s">
        <v>252</v>
      </c>
      <c r="C6" t="s">
        <v>262</v>
      </c>
      <c r="E6" t="s">
        <v>279</v>
      </c>
      <c r="G6" t="s">
        <v>289</v>
      </c>
      <c r="H6" t="s">
        <v>299</v>
      </c>
      <c r="I6" t="s">
        <v>306</v>
      </c>
      <c r="J6" t="s">
        <v>314</v>
      </c>
      <c r="K6" t="s">
        <v>321</v>
      </c>
      <c r="L6" t="s">
        <v>333</v>
      </c>
      <c r="M6" t="s">
        <v>348</v>
      </c>
      <c r="N6" t="s">
        <v>354</v>
      </c>
      <c r="O6" t="s">
        <v>360</v>
      </c>
    </row>
    <row r="7" spans="1:15" x14ac:dyDescent="0.35">
      <c r="A7" t="s">
        <v>300</v>
      </c>
      <c r="B7" t="s">
        <v>253</v>
      </c>
      <c r="C7" t="s">
        <v>263</v>
      </c>
      <c r="E7" t="s">
        <v>280</v>
      </c>
      <c r="G7" t="s">
        <v>290</v>
      </c>
      <c r="I7" t="s">
        <v>307</v>
      </c>
      <c r="K7" t="s">
        <v>322</v>
      </c>
      <c r="L7" t="s">
        <v>334</v>
      </c>
      <c r="N7" t="s">
        <v>355</v>
      </c>
    </row>
    <row r="8" spans="1:15" x14ac:dyDescent="0.35">
      <c r="A8" t="s">
        <v>301</v>
      </c>
      <c r="B8" t="s">
        <v>254</v>
      </c>
      <c r="C8" t="s">
        <v>267</v>
      </c>
      <c r="G8" t="s">
        <v>291</v>
      </c>
      <c r="I8" t="s">
        <v>308</v>
      </c>
      <c r="K8" t="s">
        <v>323</v>
      </c>
      <c r="L8" t="s">
        <v>335</v>
      </c>
    </row>
    <row r="9" spans="1:15" x14ac:dyDescent="0.35">
      <c r="A9" s="1" t="s">
        <v>315</v>
      </c>
      <c r="B9" t="s">
        <v>255</v>
      </c>
      <c r="C9" s="1" t="s">
        <v>268</v>
      </c>
      <c r="G9" t="s">
        <v>292</v>
      </c>
      <c r="I9" t="s">
        <v>309</v>
      </c>
      <c r="K9" t="s">
        <v>324</v>
      </c>
      <c r="L9" t="s">
        <v>336</v>
      </c>
    </row>
    <row r="10" spans="1:15" x14ac:dyDescent="0.35">
      <c r="A10" t="s">
        <v>316</v>
      </c>
      <c r="B10" t="s">
        <v>256</v>
      </c>
      <c r="G10" t="s">
        <v>293</v>
      </c>
      <c r="K10" t="s">
        <v>325</v>
      </c>
      <c r="L10" t="s">
        <v>337</v>
      </c>
    </row>
    <row r="11" spans="1:15" x14ac:dyDescent="0.35">
      <c r="A11" t="s">
        <v>342</v>
      </c>
      <c r="B11" t="s">
        <v>257</v>
      </c>
      <c r="G11" t="s">
        <v>294</v>
      </c>
      <c r="K11" t="s">
        <v>326</v>
      </c>
      <c r="L11" t="s">
        <v>338</v>
      </c>
    </row>
    <row r="12" spans="1:15" x14ac:dyDescent="0.35">
      <c r="A12" t="s">
        <v>343</v>
      </c>
      <c r="B12" t="s">
        <v>266</v>
      </c>
      <c r="K12" t="s">
        <v>327</v>
      </c>
      <c r="L12" t="s">
        <v>339</v>
      </c>
    </row>
    <row r="13" spans="1:15" x14ac:dyDescent="0.35">
      <c r="A13" t="s">
        <v>349</v>
      </c>
      <c r="B13" t="s">
        <v>265</v>
      </c>
      <c r="K13" t="s">
        <v>328</v>
      </c>
      <c r="L13" t="s">
        <v>340</v>
      </c>
    </row>
    <row r="14" spans="1:15" x14ac:dyDescent="0.35">
      <c r="A14" t="s">
        <v>361</v>
      </c>
      <c r="L14" t="s">
        <v>341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Reponses"/>
  <dimension ref="A1:AKD18"/>
  <sheetViews>
    <sheetView topLeftCell="DC1" workbookViewId="0">
      <selection activeCell="DC1" sqref="DC1:DC1048576"/>
    </sheetView>
  </sheetViews>
  <sheetFormatPr baseColWidth="10" defaultColWidth="5.7265625" defaultRowHeight="14.5" x14ac:dyDescent="0.35"/>
  <cols>
    <col min="25" max="25" width="5.7265625" style="1"/>
    <col min="27" max="27" width="5.7265625" style="1"/>
    <col min="29" max="29" width="5.7265625" style="1"/>
    <col min="31" max="31" width="5.7265625" style="1"/>
    <col min="33" max="35" width="5.7265625" style="1"/>
    <col min="37" max="37" width="5.7265625" style="1"/>
    <col min="39" max="39" width="5.7265625" style="1"/>
    <col min="41" max="41" width="5.7265625" style="1"/>
    <col min="44" max="44" width="5.7265625" customWidth="1"/>
    <col min="55" max="56" width="9.54296875" style="118" customWidth="1"/>
    <col min="60" max="62" width="5.7265625" style="1"/>
    <col min="64" max="66" width="5.7265625" style="1"/>
    <col min="68" max="70" width="5.7265625" style="1"/>
    <col min="72" max="74" width="5.7265625" style="1"/>
    <col min="76" max="78" width="5.7265625" style="1"/>
    <col min="80" max="82" width="5.7265625" style="1"/>
    <col min="84" max="86" width="5.7265625" style="1"/>
    <col min="96" max="96" width="5.7265625" style="1"/>
    <col min="98" max="99" width="5.7265625" style="1"/>
    <col min="101" max="102" width="5.7265625" style="1"/>
    <col min="104" max="106" width="5.7265625" style="1"/>
    <col min="108" max="109" width="5.7265625" style="1"/>
    <col min="111" max="113" width="5.7265625" style="1"/>
    <col min="115" max="117" width="5.7265625" style="1"/>
    <col min="119" max="120" width="5.7265625" style="1"/>
    <col min="122" max="124" width="5.7265625" style="1"/>
    <col min="126" max="128" width="5.7265625" style="1"/>
    <col min="130" max="133" width="5.7265625" style="1"/>
    <col min="135" max="137" width="5.7265625" style="1"/>
    <col min="139" max="142" width="5.7265625" style="1"/>
    <col min="144" max="146" width="5.7265625" style="1"/>
    <col min="148" max="151" width="5.7265625" style="1"/>
    <col min="153" max="155" width="5.7265625" style="1"/>
    <col min="157" max="160" width="5.7265625" style="1"/>
    <col min="162" max="164" width="5.7265625" style="1"/>
    <col min="166" max="169" width="5.7265625" style="1"/>
    <col min="171" max="174" width="5.7265625" style="1"/>
    <col min="176" max="178" width="5.7265625" style="1"/>
    <col min="180" max="182" width="5.7265625" style="1"/>
    <col min="184" max="190" width="5.7265625" style="1"/>
    <col min="192" max="194" width="5.7265625" style="1"/>
    <col min="196" max="196" width="5.7265625" style="1"/>
    <col min="199" max="199" width="5.7265625" style="1"/>
    <col min="586" max="586" width="5.7265625" style="1"/>
  </cols>
  <sheetData>
    <row r="1" spans="1:966" x14ac:dyDescent="0.35">
      <c r="A1">
        <v>0</v>
      </c>
      <c r="B1">
        <v>0</v>
      </c>
      <c r="C1">
        <v>0</v>
      </c>
      <c r="D1" t="s">
        <v>503</v>
      </c>
      <c r="E1" t="s">
        <v>503</v>
      </c>
      <c r="F1" t="s">
        <v>503</v>
      </c>
      <c r="G1" t="s">
        <v>503</v>
      </c>
      <c r="H1" t="s">
        <v>503</v>
      </c>
      <c r="I1" t="s">
        <v>503</v>
      </c>
      <c r="J1" t="s">
        <v>503</v>
      </c>
      <c r="K1" t="s">
        <v>503</v>
      </c>
      <c r="L1" t="s">
        <v>503</v>
      </c>
      <c r="M1" t="s">
        <v>503</v>
      </c>
      <c r="N1" t="s">
        <v>503</v>
      </c>
      <c r="O1" t="s">
        <v>504</v>
      </c>
      <c r="P1" t="s">
        <v>504</v>
      </c>
      <c r="Q1" t="s">
        <v>504</v>
      </c>
      <c r="R1" t="s">
        <v>504</v>
      </c>
      <c r="S1" t="s">
        <v>504</v>
      </c>
      <c r="T1" t="s">
        <v>504</v>
      </c>
      <c r="U1" t="s">
        <v>504</v>
      </c>
      <c r="V1" t="s">
        <v>504</v>
      </c>
      <c r="W1" t="s">
        <v>504</v>
      </c>
      <c r="X1" t="s">
        <v>505</v>
      </c>
      <c r="Y1" s="1" t="s">
        <v>505</v>
      </c>
      <c r="Z1" t="s">
        <v>505</v>
      </c>
      <c r="AA1" s="1" t="s">
        <v>505</v>
      </c>
      <c r="AB1" t="s">
        <v>505</v>
      </c>
      <c r="AC1" s="1" t="s">
        <v>505</v>
      </c>
      <c r="AD1" t="s">
        <v>505</v>
      </c>
      <c r="AE1" s="1" t="s">
        <v>505</v>
      </c>
      <c r="AF1" t="s">
        <v>505</v>
      </c>
      <c r="AG1" s="1" t="s">
        <v>505</v>
      </c>
      <c r="AH1" t="s">
        <v>505</v>
      </c>
      <c r="AI1" s="1" t="s">
        <v>505</v>
      </c>
      <c r="AJ1" t="s">
        <v>505</v>
      </c>
      <c r="AK1" s="1" t="s">
        <v>505</v>
      </c>
      <c r="AL1" t="s">
        <v>505</v>
      </c>
      <c r="AM1" s="1" t="s">
        <v>505</v>
      </c>
      <c r="AN1" t="s">
        <v>505</v>
      </c>
      <c r="AO1" s="1" t="s">
        <v>505</v>
      </c>
      <c r="AP1" t="s">
        <v>505</v>
      </c>
      <c r="AQ1" t="s">
        <v>505</v>
      </c>
      <c r="AR1" t="s">
        <v>505</v>
      </c>
      <c r="AS1" t="s">
        <v>505</v>
      </c>
      <c r="AT1" t="s">
        <v>505</v>
      </c>
      <c r="AU1" t="s">
        <v>505</v>
      </c>
      <c r="AV1" t="s">
        <v>515</v>
      </c>
      <c r="AW1" t="s">
        <v>515</v>
      </c>
      <c r="AX1" t="s">
        <v>522</v>
      </c>
      <c r="AY1" t="s">
        <v>522</v>
      </c>
      <c r="AZ1" t="s">
        <v>522</v>
      </c>
      <c r="BA1" t="s">
        <v>523</v>
      </c>
      <c r="BB1" t="s">
        <v>523</v>
      </c>
      <c r="BC1" s="118" t="s">
        <v>524</v>
      </c>
      <c r="BD1" s="118" t="s">
        <v>524</v>
      </c>
      <c r="BE1" t="s">
        <v>524</v>
      </c>
      <c r="BF1" t="s">
        <v>524</v>
      </c>
      <c r="BG1" s="1" t="s">
        <v>529</v>
      </c>
      <c r="BH1" s="1" t="s">
        <v>529</v>
      </c>
      <c r="BI1" s="1" t="s">
        <v>529</v>
      </c>
      <c r="BJ1" s="1" t="s">
        <v>529</v>
      </c>
      <c r="BK1" s="1" t="s">
        <v>529</v>
      </c>
      <c r="BL1" s="1" t="s">
        <v>529</v>
      </c>
      <c r="BM1" s="1" t="s">
        <v>529</v>
      </c>
      <c r="BN1" s="1" t="s">
        <v>529</v>
      </c>
      <c r="BO1" s="1" t="s">
        <v>529</v>
      </c>
      <c r="BP1" s="1" t="s">
        <v>529</v>
      </c>
      <c r="BQ1" s="1" t="s">
        <v>529</v>
      </c>
      <c r="BR1" s="1" t="s">
        <v>529</v>
      </c>
      <c r="BS1" s="1" t="s">
        <v>529</v>
      </c>
      <c r="BT1" s="1" t="s">
        <v>529</v>
      </c>
      <c r="BU1" s="1" t="s">
        <v>529</v>
      </c>
      <c r="BV1" s="1" t="s">
        <v>529</v>
      </c>
      <c r="BW1" s="1" t="s">
        <v>529</v>
      </c>
      <c r="BX1" s="1" t="s">
        <v>529</v>
      </c>
      <c r="BY1" s="1" t="s">
        <v>529</v>
      </c>
      <c r="BZ1" s="1" t="s">
        <v>529</v>
      </c>
      <c r="CA1" s="1" t="s">
        <v>529</v>
      </c>
      <c r="CB1" s="1" t="s">
        <v>529</v>
      </c>
      <c r="CC1" s="1" t="s">
        <v>529</v>
      </c>
      <c r="CD1" s="1" t="s">
        <v>529</v>
      </c>
      <c r="CE1" s="1" t="s">
        <v>529</v>
      </c>
      <c r="CF1" s="1" t="s">
        <v>529</v>
      </c>
      <c r="CG1" s="1" t="s">
        <v>529</v>
      </c>
      <c r="CH1" s="1" t="s">
        <v>529</v>
      </c>
      <c r="CI1" s="1" t="s">
        <v>529</v>
      </c>
      <c r="CJ1" s="1" t="s">
        <v>529</v>
      </c>
      <c r="CK1" s="1" t="s">
        <v>529</v>
      </c>
      <c r="CL1" s="1" t="s">
        <v>529</v>
      </c>
      <c r="CM1" s="1" t="s">
        <v>529</v>
      </c>
      <c r="CN1" s="1" t="s">
        <v>529</v>
      </c>
      <c r="CO1" s="1" t="s">
        <v>529</v>
      </c>
      <c r="CP1" s="1" t="s">
        <v>529</v>
      </c>
      <c r="CQ1" s="1" t="s">
        <v>529</v>
      </c>
      <c r="CR1" s="1" t="s">
        <v>529</v>
      </c>
      <c r="CS1" s="1" t="s">
        <v>529</v>
      </c>
      <c r="CT1" s="1" t="s">
        <v>529</v>
      </c>
      <c r="CU1" s="1" t="s">
        <v>529</v>
      </c>
      <c r="CV1" s="1" t="s">
        <v>529</v>
      </c>
      <c r="CW1" s="1" t="s">
        <v>529</v>
      </c>
      <c r="CX1" s="1" t="s">
        <v>529</v>
      </c>
      <c r="CY1" s="1" t="s">
        <v>529</v>
      </c>
      <c r="CZ1" s="1" t="s">
        <v>529</v>
      </c>
      <c r="DA1" s="1" t="s">
        <v>529</v>
      </c>
      <c r="DB1" s="1" t="s">
        <v>529</v>
      </c>
      <c r="DC1" s="1" t="s">
        <v>563</v>
      </c>
      <c r="DD1" t="s">
        <v>564</v>
      </c>
      <c r="DE1" t="s">
        <v>564</v>
      </c>
      <c r="DF1" t="s">
        <v>564</v>
      </c>
      <c r="DG1" s="1" t="s">
        <v>564</v>
      </c>
      <c r="DH1" t="s">
        <v>564</v>
      </c>
      <c r="DI1" t="s">
        <v>564</v>
      </c>
      <c r="DJ1" t="s">
        <v>564</v>
      </c>
      <c r="DK1" t="s">
        <v>564</v>
      </c>
      <c r="DL1" t="s">
        <v>564</v>
      </c>
      <c r="DM1" s="1" t="s">
        <v>564</v>
      </c>
      <c r="DN1" t="s">
        <v>564</v>
      </c>
      <c r="DO1" t="s">
        <v>564</v>
      </c>
      <c r="DP1" t="s">
        <v>564</v>
      </c>
      <c r="DQ1" t="s">
        <v>613</v>
      </c>
      <c r="DR1" t="s">
        <v>613</v>
      </c>
      <c r="DS1" t="s">
        <v>613</v>
      </c>
      <c r="DT1" s="1" t="s">
        <v>613</v>
      </c>
      <c r="DU1" t="s">
        <v>613</v>
      </c>
      <c r="DV1" t="s">
        <v>613</v>
      </c>
      <c r="DW1" s="1" t="s">
        <v>613</v>
      </c>
      <c r="DX1" t="s">
        <v>613</v>
      </c>
      <c r="DY1" t="s">
        <v>613</v>
      </c>
      <c r="DZ1" s="1" t="s">
        <v>613</v>
      </c>
      <c r="EA1" t="s">
        <v>613</v>
      </c>
      <c r="EB1" t="s">
        <v>613</v>
      </c>
      <c r="EC1" s="1" t="s">
        <v>613</v>
      </c>
      <c r="ED1" t="s">
        <v>613</v>
      </c>
      <c r="EE1" t="s">
        <v>613</v>
      </c>
      <c r="EF1" s="1" t="s">
        <v>613</v>
      </c>
      <c r="EG1" t="s">
        <v>613</v>
      </c>
      <c r="EH1" t="s">
        <v>613</v>
      </c>
      <c r="EI1" s="1" t="s">
        <v>613</v>
      </c>
      <c r="EJ1" t="s">
        <v>613</v>
      </c>
      <c r="EK1" t="s">
        <v>613</v>
      </c>
      <c r="EL1" s="1" t="s">
        <v>613</v>
      </c>
      <c r="EM1" t="s">
        <v>613</v>
      </c>
      <c r="EN1" t="s">
        <v>613</v>
      </c>
      <c r="EO1" s="1" t="s">
        <v>613</v>
      </c>
      <c r="EP1" t="s">
        <v>613</v>
      </c>
      <c r="EQ1" t="s">
        <v>613</v>
      </c>
      <c r="ER1" s="1" t="s">
        <v>613</v>
      </c>
      <c r="ES1" t="s">
        <v>613</v>
      </c>
      <c r="ET1" t="s">
        <v>613</v>
      </c>
      <c r="EU1" s="1" t="s">
        <v>613</v>
      </c>
      <c r="EV1" t="s">
        <v>613</v>
      </c>
      <c r="EW1" t="s">
        <v>613</v>
      </c>
      <c r="EX1" s="1" t="s">
        <v>613</v>
      </c>
      <c r="EY1" t="s">
        <v>613</v>
      </c>
      <c r="EZ1" t="s">
        <v>613</v>
      </c>
      <c r="FA1" s="1" t="s">
        <v>613</v>
      </c>
      <c r="FB1" t="s">
        <v>613</v>
      </c>
      <c r="FC1" t="s">
        <v>613</v>
      </c>
      <c r="FD1" s="1" t="s">
        <v>613</v>
      </c>
      <c r="FE1" t="s">
        <v>613</v>
      </c>
      <c r="FF1" t="s">
        <v>613</v>
      </c>
      <c r="FG1" s="1" t="s">
        <v>613</v>
      </c>
      <c r="FH1" t="s">
        <v>613</v>
      </c>
      <c r="FI1" t="s">
        <v>613</v>
      </c>
      <c r="FJ1" s="1" t="s">
        <v>613</v>
      </c>
      <c r="FK1" t="s">
        <v>613</v>
      </c>
      <c r="FL1" t="s">
        <v>613</v>
      </c>
      <c r="FM1" s="1" t="s">
        <v>613</v>
      </c>
      <c r="FN1" t="s">
        <v>613</v>
      </c>
      <c r="FO1" t="s">
        <v>613</v>
      </c>
      <c r="FP1" s="1" t="s">
        <v>613</v>
      </c>
      <c r="FQ1" t="s">
        <v>613</v>
      </c>
      <c r="FR1" t="s">
        <v>613</v>
      </c>
      <c r="FS1" t="s">
        <v>613</v>
      </c>
      <c r="FT1" s="1" t="s">
        <v>613</v>
      </c>
      <c r="FU1" t="s">
        <v>613</v>
      </c>
      <c r="FV1" t="s">
        <v>613</v>
      </c>
      <c r="FW1" t="s">
        <v>613</v>
      </c>
      <c r="FX1" s="1" t="s">
        <v>613</v>
      </c>
      <c r="FY1" t="s">
        <v>613</v>
      </c>
      <c r="FZ1" t="s">
        <v>613</v>
      </c>
      <c r="GA1" t="s">
        <v>613</v>
      </c>
      <c r="GB1" s="1" t="s">
        <v>613</v>
      </c>
      <c r="GC1" s="1" t="s">
        <v>613</v>
      </c>
      <c r="GD1" s="1" t="s">
        <v>613</v>
      </c>
      <c r="GE1" s="1" t="s">
        <v>613</v>
      </c>
      <c r="GF1" t="s">
        <v>613</v>
      </c>
      <c r="GG1" t="s">
        <v>613</v>
      </c>
      <c r="GH1" s="1" t="s">
        <v>613</v>
      </c>
      <c r="GI1" t="s">
        <v>613</v>
      </c>
      <c r="GJ1" t="s">
        <v>613</v>
      </c>
      <c r="GK1" s="1" t="s">
        <v>613</v>
      </c>
      <c r="GL1" t="s">
        <v>613</v>
      </c>
      <c r="GM1" t="s">
        <v>613</v>
      </c>
      <c r="GN1" s="1" t="s">
        <v>613</v>
      </c>
      <c r="GO1" t="s">
        <v>613</v>
      </c>
      <c r="GP1" t="s">
        <v>613</v>
      </c>
      <c r="GQ1" t="s">
        <v>613</v>
      </c>
      <c r="GR1" t="s">
        <v>613</v>
      </c>
      <c r="GS1" t="s">
        <v>613</v>
      </c>
      <c r="GT1" t="s">
        <v>613</v>
      </c>
      <c r="GU1" t="s">
        <v>661</v>
      </c>
      <c r="GV1" t="s">
        <v>661</v>
      </c>
      <c r="GW1" t="s">
        <v>661</v>
      </c>
      <c r="GX1" t="s">
        <v>661</v>
      </c>
      <c r="GY1" t="s">
        <v>661</v>
      </c>
      <c r="GZ1" t="s">
        <v>661</v>
      </c>
      <c r="HA1" t="s">
        <v>661</v>
      </c>
      <c r="HB1" t="s">
        <v>661</v>
      </c>
      <c r="HC1" t="s">
        <v>661</v>
      </c>
      <c r="HD1" t="s">
        <v>661</v>
      </c>
      <c r="HE1" t="s">
        <v>661</v>
      </c>
      <c r="HF1" t="s">
        <v>661</v>
      </c>
      <c r="HG1" t="s">
        <v>661</v>
      </c>
      <c r="HH1" t="s">
        <v>661</v>
      </c>
      <c r="HI1" t="s">
        <v>661</v>
      </c>
      <c r="HJ1" t="s">
        <v>661</v>
      </c>
      <c r="HK1" t="s">
        <v>661</v>
      </c>
      <c r="HL1" t="s">
        <v>661</v>
      </c>
      <c r="HM1" t="s">
        <v>661</v>
      </c>
      <c r="HN1" t="s">
        <v>661</v>
      </c>
      <c r="HO1" t="s">
        <v>661</v>
      </c>
      <c r="HP1" t="s">
        <v>661</v>
      </c>
      <c r="HQ1" t="s">
        <v>661</v>
      </c>
      <c r="HR1" t="s">
        <v>661</v>
      </c>
      <c r="HS1" t="s">
        <v>661</v>
      </c>
      <c r="HT1" t="s">
        <v>661</v>
      </c>
      <c r="HU1" t="s">
        <v>662</v>
      </c>
      <c r="HV1" t="s">
        <v>662</v>
      </c>
      <c r="HW1" t="s">
        <v>662</v>
      </c>
      <c r="HX1" t="s">
        <v>663</v>
      </c>
      <c r="HY1" t="s">
        <v>663</v>
      </c>
      <c r="HZ1" t="s">
        <v>663</v>
      </c>
      <c r="IA1" t="s">
        <v>663</v>
      </c>
      <c r="IB1" t="s">
        <v>663</v>
      </c>
      <c r="IC1" t="s">
        <v>663</v>
      </c>
      <c r="ID1" t="s">
        <v>663</v>
      </c>
      <c r="IE1" t="s">
        <v>663</v>
      </c>
      <c r="IF1" t="s">
        <v>686</v>
      </c>
      <c r="IG1" t="s">
        <v>686</v>
      </c>
      <c r="IH1" t="s">
        <v>686</v>
      </c>
      <c r="II1" t="s">
        <v>686</v>
      </c>
      <c r="IJ1" t="s">
        <v>686</v>
      </c>
      <c r="IK1" t="s">
        <v>686</v>
      </c>
      <c r="IL1" t="s">
        <v>686</v>
      </c>
      <c r="IM1" t="s">
        <v>686</v>
      </c>
      <c r="IN1" t="s">
        <v>686</v>
      </c>
      <c r="IO1" t="s">
        <v>686</v>
      </c>
      <c r="IP1" t="s">
        <v>686</v>
      </c>
      <c r="IQ1" t="s">
        <v>686</v>
      </c>
      <c r="IR1" t="s">
        <v>686</v>
      </c>
      <c r="IS1" t="s">
        <v>686</v>
      </c>
      <c r="IT1" t="s">
        <v>686</v>
      </c>
      <c r="IU1" t="s">
        <v>686</v>
      </c>
      <c r="IV1" t="s">
        <v>686</v>
      </c>
      <c r="IW1" t="s">
        <v>686</v>
      </c>
      <c r="IX1" t="s">
        <v>686</v>
      </c>
      <c r="IY1" t="s">
        <v>686</v>
      </c>
      <c r="IZ1" t="s">
        <v>686</v>
      </c>
      <c r="JA1" t="s">
        <v>686</v>
      </c>
      <c r="JB1" t="s">
        <v>686</v>
      </c>
      <c r="JC1" t="s">
        <v>686</v>
      </c>
      <c r="JD1" t="s">
        <v>694</v>
      </c>
      <c r="JE1" t="s">
        <v>694</v>
      </c>
      <c r="JF1" t="s">
        <v>694</v>
      </c>
      <c r="JG1" t="s">
        <v>694</v>
      </c>
      <c r="JH1" t="s">
        <v>694</v>
      </c>
      <c r="JI1" t="s">
        <v>694</v>
      </c>
      <c r="JJ1" t="s">
        <v>694</v>
      </c>
      <c r="JK1" t="s">
        <v>694</v>
      </c>
      <c r="JL1" t="s">
        <v>694</v>
      </c>
      <c r="JM1" t="s">
        <v>694</v>
      </c>
      <c r="JN1" t="s">
        <v>694</v>
      </c>
      <c r="JO1" t="s">
        <v>694</v>
      </c>
      <c r="JP1" t="s">
        <v>694</v>
      </c>
      <c r="JQ1" t="s">
        <v>694</v>
      </c>
      <c r="JR1" t="s">
        <v>694</v>
      </c>
      <c r="JS1" t="s">
        <v>694</v>
      </c>
      <c r="JT1" t="s">
        <v>694</v>
      </c>
      <c r="JU1" t="s">
        <v>694</v>
      </c>
      <c r="JV1" t="s">
        <v>694</v>
      </c>
      <c r="JW1" t="s">
        <v>694</v>
      </c>
      <c r="JX1" t="s">
        <v>694</v>
      </c>
      <c r="JY1" t="s">
        <v>694</v>
      </c>
      <c r="JZ1" t="s">
        <v>694</v>
      </c>
      <c r="KA1" t="s">
        <v>694</v>
      </c>
      <c r="KB1" t="s">
        <v>694</v>
      </c>
      <c r="KC1" t="s">
        <v>694</v>
      </c>
      <c r="KD1" t="s">
        <v>694</v>
      </c>
      <c r="KE1" t="s">
        <v>694</v>
      </c>
      <c r="KF1" t="s">
        <v>694</v>
      </c>
      <c r="KG1" t="s">
        <v>694</v>
      </c>
      <c r="KH1" t="s">
        <v>694</v>
      </c>
      <c r="KI1" t="s">
        <v>694</v>
      </c>
      <c r="KJ1" t="s">
        <v>693</v>
      </c>
      <c r="KK1" t="s">
        <v>693</v>
      </c>
      <c r="KL1" t="s">
        <v>693</v>
      </c>
      <c r="KM1" t="s">
        <v>693</v>
      </c>
      <c r="KN1" t="s">
        <v>693</v>
      </c>
      <c r="KO1" t="s">
        <v>693</v>
      </c>
      <c r="KP1" t="s">
        <v>693</v>
      </c>
      <c r="KQ1" t="s">
        <v>693</v>
      </c>
      <c r="KR1" t="s">
        <v>693</v>
      </c>
      <c r="KS1" t="s">
        <v>693</v>
      </c>
      <c r="KT1" t="s">
        <v>693</v>
      </c>
      <c r="KU1" t="s">
        <v>693</v>
      </c>
      <c r="KV1" t="s">
        <v>693</v>
      </c>
      <c r="KW1" t="s">
        <v>693</v>
      </c>
      <c r="KX1" t="s">
        <v>693</v>
      </c>
      <c r="KY1" t="s">
        <v>693</v>
      </c>
      <c r="KZ1" t="s">
        <v>693</v>
      </c>
      <c r="LA1" t="s">
        <v>693</v>
      </c>
      <c r="LB1" t="s">
        <v>693</v>
      </c>
      <c r="LC1" t="s">
        <v>693</v>
      </c>
      <c r="LD1" t="s">
        <v>693</v>
      </c>
      <c r="LE1" t="s">
        <v>693</v>
      </c>
      <c r="LF1" t="s">
        <v>693</v>
      </c>
      <c r="LG1" t="s">
        <v>693</v>
      </c>
      <c r="LH1" t="s">
        <v>693</v>
      </c>
      <c r="LI1" t="s">
        <v>693</v>
      </c>
      <c r="LJ1" t="s">
        <v>693</v>
      </c>
      <c r="LK1" t="s">
        <v>693</v>
      </c>
      <c r="LL1" t="s">
        <v>693</v>
      </c>
      <c r="LM1" t="s">
        <v>693</v>
      </c>
      <c r="LN1" t="s">
        <v>693</v>
      </c>
      <c r="LO1" t="s">
        <v>693</v>
      </c>
      <c r="LP1" t="s">
        <v>693</v>
      </c>
      <c r="LQ1" t="s">
        <v>693</v>
      </c>
      <c r="LR1" t="s">
        <v>693</v>
      </c>
      <c r="LS1" t="s">
        <v>693</v>
      </c>
      <c r="LT1" t="s">
        <v>758</v>
      </c>
      <c r="LU1" t="s">
        <v>758</v>
      </c>
      <c r="LV1" t="s">
        <v>758</v>
      </c>
      <c r="LW1" t="s">
        <v>758</v>
      </c>
      <c r="LX1" t="s">
        <v>758</v>
      </c>
      <c r="LY1" t="s">
        <v>758</v>
      </c>
      <c r="LZ1" t="s">
        <v>758</v>
      </c>
      <c r="MA1" t="s">
        <v>758</v>
      </c>
      <c r="MB1" t="s">
        <v>758</v>
      </c>
      <c r="MC1" t="s">
        <v>758</v>
      </c>
      <c r="MD1" t="s">
        <v>758</v>
      </c>
      <c r="ME1" t="s">
        <v>758</v>
      </c>
      <c r="MF1" t="s">
        <v>758</v>
      </c>
      <c r="MG1" t="s">
        <v>758</v>
      </c>
      <c r="MH1" t="s">
        <v>758</v>
      </c>
      <c r="MI1" t="s">
        <v>758</v>
      </c>
      <c r="MJ1" t="s">
        <v>758</v>
      </c>
      <c r="MK1" t="s">
        <v>758</v>
      </c>
      <c r="ML1" t="s">
        <v>758</v>
      </c>
      <c r="MM1" t="s">
        <v>758</v>
      </c>
      <c r="MN1" t="s">
        <v>758</v>
      </c>
      <c r="MO1" t="s">
        <v>758</v>
      </c>
      <c r="MP1" t="s">
        <v>758</v>
      </c>
      <c r="MQ1" t="s">
        <v>758</v>
      </c>
      <c r="MR1" t="s">
        <v>758</v>
      </c>
      <c r="MS1" t="s">
        <v>758</v>
      </c>
      <c r="MT1" t="s">
        <v>758</v>
      </c>
      <c r="MU1" t="s">
        <v>758</v>
      </c>
      <c r="MV1" t="s">
        <v>758</v>
      </c>
      <c r="MW1" t="s">
        <v>758</v>
      </c>
      <c r="MX1" t="s">
        <v>758</v>
      </c>
      <c r="MY1" t="s">
        <v>758</v>
      </c>
      <c r="MZ1" t="s">
        <v>758</v>
      </c>
      <c r="NA1" t="s">
        <v>758</v>
      </c>
      <c r="NB1" t="s">
        <v>758</v>
      </c>
      <c r="NC1" t="s">
        <v>758</v>
      </c>
      <c r="ND1" t="s">
        <v>759</v>
      </c>
      <c r="NE1" t="s">
        <v>789</v>
      </c>
      <c r="NF1" t="s">
        <v>789</v>
      </c>
      <c r="NG1" t="s">
        <v>789</v>
      </c>
      <c r="NH1" t="s">
        <v>789</v>
      </c>
      <c r="NI1" t="s">
        <v>789</v>
      </c>
      <c r="NJ1" t="s">
        <v>789</v>
      </c>
      <c r="NK1" t="s">
        <v>789</v>
      </c>
      <c r="NL1" t="s">
        <v>789</v>
      </c>
      <c r="NM1" t="s">
        <v>789</v>
      </c>
      <c r="NN1" t="s">
        <v>789</v>
      </c>
      <c r="NO1" t="s">
        <v>789</v>
      </c>
      <c r="NP1" t="s">
        <v>789</v>
      </c>
      <c r="NQ1" t="s">
        <v>789</v>
      </c>
      <c r="NR1" t="s">
        <v>789</v>
      </c>
      <c r="NS1" t="s">
        <v>789</v>
      </c>
      <c r="NT1" t="s">
        <v>789</v>
      </c>
      <c r="NU1" t="s">
        <v>789</v>
      </c>
      <c r="NV1" t="s">
        <v>789</v>
      </c>
      <c r="NW1" t="s">
        <v>789</v>
      </c>
      <c r="NX1" t="s">
        <v>789</v>
      </c>
      <c r="NY1" t="s">
        <v>789</v>
      </c>
      <c r="NZ1" t="s">
        <v>789</v>
      </c>
      <c r="OA1" t="s">
        <v>789</v>
      </c>
      <c r="OB1" t="s">
        <v>789</v>
      </c>
      <c r="OC1" t="s">
        <v>789</v>
      </c>
      <c r="OD1" t="s">
        <v>789</v>
      </c>
      <c r="OE1" t="s">
        <v>789</v>
      </c>
      <c r="OF1" t="s">
        <v>789</v>
      </c>
      <c r="OG1" t="s">
        <v>789</v>
      </c>
      <c r="OH1" t="s">
        <v>789</v>
      </c>
      <c r="OI1" t="s">
        <v>789</v>
      </c>
      <c r="OJ1" t="s">
        <v>789</v>
      </c>
      <c r="OK1" t="s">
        <v>792</v>
      </c>
      <c r="OL1" t="s">
        <v>792</v>
      </c>
      <c r="OM1" t="s">
        <v>792</v>
      </c>
      <c r="ON1" t="s">
        <v>792</v>
      </c>
      <c r="OO1" t="s">
        <v>792</v>
      </c>
      <c r="OP1" t="s">
        <v>792</v>
      </c>
      <c r="OQ1" t="s">
        <v>800</v>
      </c>
      <c r="OR1" t="s">
        <v>800</v>
      </c>
      <c r="OS1" t="s">
        <v>800</v>
      </c>
      <c r="OT1" t="s">
        <v>800</v>
      </c>
      <c r="OU1" t="s">
        <v>800</v>
      </c>
      <c r="OV1" t="s">
        <v>800</v>
      </c>
      <c r="OW1" t="s">
        <v>800</v>
      </c>
      <c r="OX1" t="s">
        <v>800</v>
      </c>
      <c r="OY1" t="s">
        <v>800</v>
      </c>
      <c r="OZ1" t="s">
        <v>800</v>
      </c>
      <c r="PA1" t="s">
        <v>800</v>
      </c>
      <c r="PB1" t="s">
        <v>800</v>
      </c>
      <c r="PC1" t="s">
        <v>800</v>
      </c>
      <c r="PD1" t="s">
        <v>800</v>
      </c>
      <c r="PE1" t="s">
        <v>800</v>
      </c>
      <c r="PF1" t="s">
        <v>800</v>
      </c>
      <c r="PG1" t="s">
        <v>800</v>
      </c>
      <c r="PH1" t="s">
        <v>800</v>
      </c>
      <c r="PI1" t="s">
        <v>800</v>
      </c>
      <c r="PJ1" t="s">
        <v>803</v>
      </c>
      <c r="PK1" s="1" t="s">
        <v>802</v>
      </c>
      <c r="PL1" s="1" t="s">
        <v>802</v>
      </c>
      <c r="PM1" t="s">
        <v>948</v>
      </c>
      <c r="PN1" t="s">
        <v>948</v>
      </c>
      <c r="PO1" t="s">
        <v>948</v>
      </c>
      <c r="PP1" t="s">
        <v>948</v>
      </c>
      <c r="PQ1" t="s">
        <v>948</v>
      </c>
      <c r="PR1" t="s">
        <v>948</v>
      </c>
      <c r="PS1" t="s">
        <v>948</v>
      </c>
      <c r="PT1" t="s">
        <v>948</v>
      </c>
      <c r="PU1" t="s">
        <v>948</v>
      </c>
      <c r="PV1" t="s">
        <v>948</v>
      </c>
      <c r="PW1" t="s">
        <v>948</v>
      </c>
      <c r="PX1" t="s">
        <v>948</v>
      </c>
      <c r="PY1" t="s">
        <v>948</v>
      </c>
      <c r="PZ1" t="s">
        <v>948</v>
      </c>
      <c r="QA1" t="s">
        <v>948</v>
      </c>
      <c r="QB1" t="s">
        <v>948</v>
      </c>
      <c r="QC1" t="s">
        <v>948</v>
      </c>
      <c r="QD1" t="s">
        <v>948</v>
      </c>
      <c r="QE1" t="s">
        <v>948</v>
      </c>
      <c r="QF1" t="s">
        <v>948</v>
      </c>
      <c r="QG1" t="s">
        <v>948</v>
      </c>
      <c r="QH1" t="s">
        <v>948</v>
      </c>
      <c r="QI1" t="s">
        <v>948</v>
      </c>
      <c r="QJ1" t="s">
        <v>948</v>
      </c>
      <c r="QK1" t="s">
        <v>948</v>
      </c>
      <c r="QL1" t="s">
        <v>948</v>
      </c>
      <c r="QM1" t="s">
        <v>948</v>
      </c>
      <c r="QN1" t="s">
        <v>948</v>
      </c>
      <c r="QO1" t="s">
        <v>948</v>
      </c>
      <c r="QP1" t="s">
        <v>948</v>
      </c>
      <c r="QQ1" t="s">
        <v>948</v>
      </c>
      <c r="QR1" t="s">
        <v>948</v>
      </c>
      <c r="QS1" t="s">
        <v>948</v>
      </c>
      <c r="QT1" t="s">
        <v>948</v>
      </c>
      <c r="QU1" t="s">
        <v>948</v>
      </c>
      <c r="QV1" t="s">
        <v>948</v>
      </c>
      <c r="QW1" t="s">
        <v>948</v>
      </c>
      <c r="QX1" t="s">
        <v>948</v>
      </c>
      <c r="QY1" t="s">
        <v>948</v>
      </c>
      <c r="QZ1" t="s">
        <v>948</v>
      </c>
      <c r="RA1" t="s">
        <v>948</v>
      </c>
      <c r="RB1" t="s">
        <v>948</v>
      </c>
      <c r="RC1" t="s">
        <v>948</v>
      </c>
      <c r="RD1" t="s">
        <v>948</v>
      </c>
      <c r="RE1" t="s">
        <v>948</v>
      </c>
      <c r="RF1" t="s">
        <v>948</v>
      </c>
      <c r="RG1" t="s">
        <v>948</v>
      </c>
      <c r="RH1" t="s">
        <v>948</v>
      </c>
      <c r="RI1" t="s">
        <v>948</v>
      </c>
      <c r="RJ1" t="s">
        <v>948</v>
      </c>
      <c r="RK1" t="s">
        <v>948</v>
      </c>
      <c r="RL1" t="s">
        <v>948</v>
      </c>
      <c r="RM1" t="s">
        <v>948</v>
      </c>
      <c r="RN1" t="s">
        <v>948</v>
      </c>
      <c r="RO1" t="s">
        <v>948</v>
      </c>
      <c r="RP1" t="s">
        <v>948</v>
      </c>
      <c r="RQ1" t="s">
        <v>948</v>
      </c>
      <c r="RR1" t="s">
        <v>948</v>
      </c>
      <c r="RS1" t="s">
        <v>948</v>
      </c>
      <c r="RT1" t="s">
        <v>948</v>
      </c>
      <c r="RU1" t="s">
        <v>948</v>
      </c>
      <c r="RV1" t="s">
        <v>948</v>
      </c>
      <c r="RW1" t="s">
        <v>948</v>
      </c>
      <c r="RX1" t="s">
        <v>948</v>
      </c>
      <c r="RY1" t="s">
        <v>948</v>
      </c>
      <c r="RZ1" t="s">
        <v>948</v>
      </c>
      <c r="SA1" t="s">
        <v>948</v>
      </c>
      <c r="SB1" t="s">
        <v>948</v>
      </c>
      <c r="SC1" t="s">
        <v>948</v>
      </c>
      <c r="SD1" t="s">
        <v>948</v>
      </c>
      <c r="SE1" t="s">
        <v>948</v>
      </c>
      <c r="SF1" t="s">
        <v>948</v>
      </c>
      <c r="SG1" t="s">
        <v>948</v>
      </c>
      <c r="SH1" t="s">
        <v>948</v>
      </c>
      <c r="SI1" t="s">
        <v>948</v>
      </c>
      <c r="SJ1" t="s">
        <v>948</v>
      </c>
      <c r="SK1" t="s">
        <v>948</v>
      </c>
      <c r="SL1" t="s">
        <v>948</v>
      </c>
      <c r="SM1" t="s">
        <v>948</v>
      </c>
      <c r="SN1" t="s">
        <v>948</v>
      </c>
      <c r="SO1" t="s">
        <v>948</v>
      </c>
      <c r="SP1" t="s">
        <v>948</v>
      </c>
      <c r="SQ1" t="s">
        <v>948</v>
      </c>
      <c r="SR1" t="s">
        <v>948</v>
      </c>
      <c r="SS1" t="s">
        <v>948</v>
      </c>
      <c r="ST1" t="s">
        <v>948</v>
      </c>
      <c r="SU1" t="s">
        <v>948</v>
      </c>
      <c r="SV1" t="s">
        <v>948</v>
      </c>
      <c r="SW1" t="s">
        <v>948</v>
      </c>
      <c r="SX1" t="s">
        <v>948</v>
      </c>
      <c r="SY1" t="s">
        <v>948</v>
      </c>
      <c r="SZ1" t="s">
        <v>948</v>
      </c>
      <c r="TA1" t="s">
        <v>948</v>
      </c>
      <c r="TB1" t="s">
        <v>948</v>
      </c>
      <c r="TC1" t="s">
        <v>948</v>
      </c>
      <c r="TD1" t="s">
        <v>948</v>
      </c>
      <c r="TE1" t="s">
        <v>948</v>
      </c>
      <c r="TF1" t="s">
        <v>948</v>
      </c>
      <c r="TG1" t="s">
        <v>948</v>
      </c>
      <c r="TH1" t="s">
        <v>948</v>
      </c>
      <c r="TI1" t="s">
        <v>948</v>
      </c>
      <c r="TJ1" t="s">
        <v>948</v>
      </c>
      <c r="TK1" t="s">
        <v>948</v>
      </c>
      <c r="TL1" t="s">
        <v>948</v>
      </c>
      <c r="TM1" t="s">
        <v>948</v>
      </c>
      <c r="TN1" t="s">
        <v>948</v>
      </c>
      <c r="TO1" t="s">
        <v>948</v>
      </c>
      <c r="TP1" t="s">
        <v>948</v>
      </c>
      <c r="TQ1" t="s">
        <v>948</v>
      </c>
      <c r="TR1" t="s">
        <v>948</v>
      </c>
      <c r="TS1" t="s">
        <v>948</v>
      </c>
      <c r="TT1" t="s">
        <v>948</v>
      </c>
      <c r="TU1" t="s">
        <v>948</v>
      </c>
      <c r="TV1" t="s">
        <v>948</v>
      </c>
      <c r="TW1" t="s">
        <v>948</v>
      </c>
      <c r="TX1" t="s">
        <v>948</v>
      </c>
      <c r="TY1" t="s">
        <v>948</v>
      </c>
      <c r="TZ1" t="s">
        <v>948</v>
      </c>
      <c r="UA1" t="s">
        <v>948</v>
      </c>
      <c r="UB1" t="s">
        <v>948</v>
      </c>
      <c r="UC1" t="s">
        <v>948</v>
      </c>
      <c r="UD1" t="s">
        <v>948</v>
      </c>
      <c r="UE1" t="s">
        <v>948</v>
      </c>
      <c r="UF1" t="s">
        <v>948</v>
      </c>
      <c r="UG1" t="s">
        <v>948</v>
      </c>
      <c r="UH1" t="s">
        <v>948</v>
      </c>
      <c r="UI1" t="s">
        <v>948</v>
      </c>
      <c r="UJ1" t="s">
        <v>948</v>
      </c>
      <c r="UK1" t="s">
        <v>948</v>
      </c>
      <c r="UL1" t="s">
        <v>948</v>
      </c>
      <c r="UM1" t="s">
        <v>948</v>
      </c>
      <c r="UN1" t="s">
        <v>948</v>
      </c>
      <c r="UO1" t="s">
        <v>948</v>
      </c>
      <c r="UP1" t="s">
        <v>948</v>
      </c>
      <c r="UQ1" t="s">
        <v>948</v>
      </c>
      <c r="UR1" t="s">
        <v>948</v>
      </c>
      <c r="US1" t="s">
        <v>948</v>
      </c>
      <c r="UT1" t="s">
        <v>948</v>
      </c>
      <c r="UU1" t="s">
        <v>948</v>
      </c>
      <c r="UV1" t="s">
        <v>948</v>
      </c>
      <c r="UW1" t="s">
        <v>948</v>
      </c>
      <c r="UX1" t="s">
        <v>948</v>
      </c>
      <c r="UY1" t="s">
        <v>948</v>
      </c>
      <c r="UZ1" t="s">
        <v>948</v>
      </c>
      <c r="VA1" t="s">
        <v>948</v>
      </c>
      <c r="VB1" t="s">
        <v>948</v>
      </c>
      <c r="VC1" t="s">
        <v>948</v>
      </c>
      <c r="VD1" t="s">
        <v>950</v>
      </c>
      <c r="VE1" t="s">
        <v>950</v>
      </c>
      <c r="VF1" t="s">
        <v>950</v>
      </c>
      <c r="VG1" t="s">
        <v>950</v>
      </c>
      <c r="VH1" t="s">
        <v>950</v>
      </c>
      <c r="VI1" t="s">
        <v>950</v>
      </c>
      <c r="VJ1" t="s">
        <v>950</v>
      </c>
      <c r="VK1" t="s">
        <v>950</v>
      </c>
      <c r="VL1" t="s">
        <v>950</v>
      </c>
      <c r="VM1" t="s">
        <v>950</v>
      </c>
      <c r="VN1" s="1" t="s">
        <v>950</v>
      </c>
      <c r="VO1" t="s">
        <v>950</v>
      </c>
      <c r="VP1" t="s">
        <v>950</v>
      </c>
      <c r="VQ1" t="s">
        <v>950</v>
      </c>
      <c r="VR1" t="s">
        <v>950</v>
      </c>
      <c r="VS1" t="s">
        <v>950</v>
      </c>
      <c r="VT1" t="s">
        <v>950</v>
      </c>
      <c r="VU1" t="s">
        <v>950</v>
      </c>
      <c r="VV1" t="s">
        <v>950</v>
      </c>
      <c r="VW1" t="s">
        <v>950</v>
      </c>
      <c r="VX1" t="s">
        <v>950</v>
      </c>
      <c r="VY1" t="s">
        <v>950</v>
      </c>
      <c r="VZ1" t="s">
        <v>950</v>
      </c>
      <c r="WA1" t="s">
        <v>951</v>
      </c>
      <c r="WB1" t="s">
        <v>951</v>
      </c>
      <c r="WC1" t="s">
        <v>951</v>
      </c>
      <c r="WD1" t="s">
        <v>951</v>
      </c>
      <c r="WE1" t="s">
        <v>951</v>
      </c>
      <c r="WF1" t="s">
        <v>951</v>
      </c>
      <c r="WG1" t="s">
        <v>951</v>
      </c>
      <c r="WH1" t="s">
        <v>951</v>
      </c>
      <c r="WI1" t="s">
        <v>951</v>
      </c>
      <c r="WJ1" t="s">
        <v>951</v>
      </c>
      <c r="WK1" t="s">
        <v>951</v>
      </c>
      <c r="WL1" t="s">
        <v>951</v>
      </c>
      <c r="WM1" t="s">
        <v>951</v>
      </c>
      <c r="WN1" t="s">
        <v>951</v>
      </c>
      <c r="WO1" t="s">
        <v>951</v>
      </c>
      <c r="WP1" t="s">
        <v>951</v>
      </c>
      <c r="WQ1" t="s">
        <v>951</v>
      </c>
      <c r="WR1" t="s">
        <v>951</v>
      </c>
      <c r="WS1" t="s">
        <v>951</v>
      </c>
      <c r="WT1" t="s">
        <v>951</v>
      </c>
      <c r="WU1" t="s">
        <v>951</v>
      </c>
      <c r="WV1" t="s">
        <v>952</v>
      </c>
      <c r="WW1" t="s">
        <v>952</v>
      </c>
      <c r="WX1" t="s">
        <v>952</v>
      </c>
      <c r="WY1" t="s">
        <v>952</v>
      </c>
      <c r="WZ1" t="s">
        <v>952</v>
      </c>
      <c r="XA1" t="s">
        <v>952</v>
      </c>
      <c r="XB1" t="s">
        <v>952</v>
      </c>
      <c r="XC1" t="s">
        <v>952</v>
      </c>
      <c r="XD1" t="s">
        <v>952</v>
      </c>
      <c r="XE1" t="s">
        <v>952</v>
      </c>
      <c r="XF1" t="s">
        <v>952</v>
      </c>
      <c r="XG1" t="s">
        <v>952</v>
      </c>
      <c r="XH1" t="s">
        <v>952</v>
      </c>
      <c r="XI1" t="s">
        <v>953</v>
      </c>
      <c r="XJ1" t="s">
        <v>953</v>
      </c>
      <c r="XK1" t="s">
        <v>953</v>
      </c>
      <c r="XL1" t="s">
        <v>953</v>
      </c>
      <c r="XM1" t="s">
        <v>953</v>
      </c>
      <c r="XN1" t="s">
        <v>953</v>
      </c>
      <c r="XO1" t="s">
        <v>954</v>
      </c>
      <c r="XP1" t="s">
        <v>954</v>
      </c>
      <c r="XQ1" t="s">
        <v>954</v>
      </c>
      <c r="XR1" t="s">
        <v>954</v>
      </c>
      <c r="XS1" t="s">
        <v>954</v>
      </c>
      <c r="XT1" t="s">
        <v>957</v>
      </c>
      <c r="XU1" t="s">
        <v>957</v>
      </c>
      <c r="XV1" t="s">
        <v>957</v>
      </c>
      <c r="XW1" t="s">
        <v>957</v>
      </c>
      <c r="XX1" t="s">
        <v>957</v>
      </c>
      <c r="XY1" t="s">
        <v>957</v>
      </c>
      <c r="XZ1" t="s">
        <v>957</v>
      </c>
      <c r="YA1" t="s">
        <v>957</v>
      </c>
      <c r="YB1" t="s">
        <v>958</v>
      </c>
      <c r="YC1" t="s">
        <v>958</v>
      </c>
      <c r="YD1" t="s">
        <v>958</v>
      </c>
      <c r="YE1" t="s">
        <v>958</v>
      </c>
      <c r="YF1" t="s">
        <v>1080</v>
      </c>
      <c r="YG1" t="s">
        <v>1080</v>
      </c>
      <c r="YH1" t="s">
        <v>1080</v>
      </c>
      <c r="YI1" t="s">
        <v>1080</v>
      </c>
      <c r="YJ1" t="s">
        <v>1080</v>
      </c>
      <c r="YK1" t="s">
        <v>1080</v>
      </c>
      <c r="YL1" t="s">
        <v>1080</v>
      </c>
      <c r="YM1" t="s">
        <v>1080</v>
      </c>
      <c r="YN1" t="s">
        <v>1080</v>
      </c>
      <c r="YO1" t="s">
        <v>1080</v>
      </c>
      <c r="YP1" t="s">
        <v>1080</v>
      </c>
      <c r="YQ1" t="s">
        <v>1080</v>
      </c>
      <c r="YR1" t="s">
        <v>1080</v>
      </c>
      <c r="YS1" t="s">
        <v>1080</v>
      </c>
      <c r="YT1" t="s">
        <v>1080</v>
      </c>
      <c r="YU1" t="s">
        <v>1080</v>
      </c>
      <c r="YV1" t="s">
        <v>1080</v>
      </c>
      <c r="YW1" t="s">
        <v>1080</v>
      </c>
      <c r="YX1" t="s">
        <v>1080</v>
      </c>
      <c r="YY1" t="s">
        <v>1080</v>
      </c>
      <c r="YZ1" t="s">
        <v>1080</v>
      </c>
      <c r="ZA1" t="s">
        <v>1080</v>
      </c>
      <c r="ZB1" t="s">
        <v>1080</v>
      </c>
      <c r="ZC1" t="s">
        <v>1080</v>
      </c>
      <c r="ZD1" t="s">
        <v>1080</v>
      </c>
      <c r="ZE1" t="s">
        <v>1080</v>
      </c>
      <c r="ZF1" t="s">
        <v>1080</v>
      </c>
      <c r="ZG1" t="s">
        <v>1080</v>
      </c>
      <c r="ZH1" t="s">
        <v>1080</v>
      </c>
      <c r="ZI1" t="s">
        <v>1080</v>
      </c>
      <c r="ZJ1" t="s">
        <v>1080</v>
      </c>
      <c r="ZK1" t="s">
        <v>1080</v>
      </c>
      <c r="ZL1" t="s">
        <v>1080</v>
      </c>
      <c r="ZM1" t="s">
        <v>1080</v>
      </c>
      <c r="ZN1" t="s">
        <v>1080</v>
      </c>
      <c r="ZO1" t="s">
        <v>1080</v>
      </c>
      <c r="ZP1" t="s">
        <v>1080</v>
      </c>
      <c r="ZQ1" t="s">
        <v>1080</v>
      </c>
      <c r="ZR1" t="s">
        <v>1080</v>
      </c>
      <c r="ZS1" t="s">
        <v>1080</v>
      </c>
      <c r="ZT1" t="s">
        <v>1080</v>
      </c>
      <c r="ZU1" t="s">
        <v>1080</v>
      </c>
      <c r="ZV1" t="s">
        <v>1080</v>
      </c>
      <c r="ZW1" t="s">
        <v>1080</v>
      </c>
      <c r="ZX1" t="s">
        <v>1080</v>
      </c>
      <c r="ZY1" t="s">
        <v>1080</v>
      </c>
      <c r="ZZ1" t="s">
        <v>1080</v>
      </c>
      <c r="AAA1" t="s">
        <v>1080</v>
      </c>
      <c r="AAB1" t="s">
        <v>1080</v>
      </c>
      <c r="AAC1" t="s">
        <v>1080</v>
      </c>
      <c r="AAD1" t="s">
        <v>1080</v>
      </c>
      <c r="AAE1" t="s">
        <v>1080</v>
      </c>
      <c r="AAF1" t="s">
        <v>1080</v>
      </c>
      <c r="AAG1" t="s">
        <v>1080</v>
      </c>
      <c r="AAH1" t="s">
        <v>1080</v>
      </c>
      <c r="AAI1" t="s">
        <v>1080</v>
      </c>
      <c r="AAJ1" t="s">
        <v>1080</v>
      </c>
      <c r="AAK1" t="s">
        <v>1080</v>
      </c>
      <c r="AAL1" t="s">
        <v>1080</v>
      </c>
      <c r="AAM1" t="s">
        <v>1080</v>
      </c>
      <c r="AAN1" t="s">
        <v>1080</v>
      </c>
      <c r="AAO1" t="s">
        <v>1080</v>
      </c>
      <c r="AAP1" t="s">
        <v>1080</v>
      </c>
      <c r="AAQ1" t="s">
        <v>1080</v>
      </c>
      <c r="AAR1" t="s">
        <v>1080</v>
      </c>
      <c r="AAS1" t="s">
        <v>1080</v>
      </c>
      <c r="AAT1" t="s">
        <v>1080</v>
      </c>
      <c r="AAU1" t="s">
        <v>1080</v>
      </c>
      <c r="AAV1" t="s">
        <v>1080</v>
      </c>
      <c r="AAW1" t="s">
        <v>1080</v>
      </c>
      <c r="AAX1" t="s">
        <v>1080</v>
      </c>
      <c r="AAY1" t="s">
        <v>1080</v>
      </c>
      <c r="AAZ1" t="s">
        <v>1080</v>
      </c>
      <c r="ABA1" t="s">
        <v>1080</v>
      </c>
      <c r="ABB1" t="s">
        <v>1080</v>
      </c>
      <c r="ABC1" t="s">
        <v>1080</v>
      </c>
      <c r="ABD1" t="s">
        <v>1080</v>
      </c>
      <c r="ABE1" t="s">
        <v>1080</v>
      </c>
      <c r="ABF1" t="s">
        <v>1080</v>
      </c>
      <c r="ABG1" t="s">
        <v>1080</v>
      </c>
      <c r="ABH1" t="s">
        <v>1080</v>
      </c>
      <c r="ABI1" t="s">
        <v>1080</v>
      </c>
      <c r="ABJ1" t="s">
        <v>1080</v>
      </c>
      <c r="ABK1" t="s">
        <v>1080</v>
      </c>
      <c r="ABL1" t="s">
        <v>1080</v>
      </c>
      <c r="ABM1" t="s">
        <v>1080</v>
      </c>
      <c r="ABN1" t="s">
        <v>1080</v>
      </c>
      <c r="ABO1" t="s">
        <v>1080</v>
      </c>
      <c r="ABP1" t="s">
        <v>1080</v>
      </c>
      <c r="ABQ1" t="s">
        <v>1080</v>
      </c>
      <c r="ABR1" t="s">
        <v>1080</v>
      </c>
      <c r="ABS1" t="s">
        <v>1080</v>
      </c>
      <c r="ABT1" t="s">
        <v>1080</v>
      </c>
      <c r="ABU1" t="s">
        <v>1080</v>
      </c>
      <c r="ABV1" t="s">
        <v>1080</v>
      </c>
      <c r="ABW1" t="s">
        <v>1080</v>
      </c>
      <c r="ABX1" t="s">
        <v>1080</v>
      </c>
      <c r="ABY1" t="s">
        <v>1080</v>
      </c>
      <c r="ABZ1" t="s">
        <v>1080</v>
      </c>
      <c r="ACA1" t="s">
        <v>1080</v>
      </c>
      <c r="ACB1" t="s">
        <v>1080</v>
      </c>
      <c r="ACC1" t="s">
        <v>1080</v>
      </c>
      <c r="ACD1" t="s">
        <v>1080</v>
      </c>
      <c r="ACE1" t="s">
        <v>1080</v>
      </c>
      <c r="ACF1" t="s">
        <v>1080</v>
      </c>
      <c r="ACG1" t="s">
        <v>1080</v>
      </c>
      <c r="ACH1" t="s">
        <v>1080</v>
      </c>
      <c r="ACI1" t="s">
        <v>1080</v>
      </c>
      <c r="ACJ1" t="s">
        <v>1080</v>
      </c>
      <c r="ACK1" t="s">
        <v>1080</v>
      </c>
      <c r="ACL1" t="s">
        <v>1080</v>
      </c>
      <c r="ACM1" t="s">
        <v>1080</v>
      </c>
      <c r="ACN1" t="s">
        <v>1080</v>
      </c>
      <c r="ACO1" t="s">
        <v>1080</v>
      </c>
      <c r="ACP1" t="s">
        <v>1080</v>
      </c>
      <c r="ACQ1" t="s">
        <v>1080</v>
      </c>
      <c r="ACR1" t="s">
        <v>1080</v>
      </c>
      <c r="ACS1" t="s">
        <v>1080</v>
      </c>
      <c r="ACT1" t="s">
        <v>1080</v>
      </c>
      <c r="ACU1" t="s">
        <v>1080</v>
      </c>
      <c r="ACV1" t="s">
        <v>1080</v>
      </c>
      <c r="ACW1" t="s">
        <v>1080</v>
      </c>
      <c r="ACX1" t="s">
        <v>1080</v>
      </c>
      <c r="ACY1" t="s">
        <v>1080</v>
      </c>
      <c r="ACZ1" t="s">
        <v>1080</v>
      </c>
      <c r="ADA1" t="s">
        <v>1080</v>
      </c>
      <c r="ADB1" t="s">
        <v>1080</v>
      </c>
      <c r="ADC1" t="s">
        <v>1080</v>
      </c>
      <c r="ADD1" t="s">
        <v>1080</v>
      </c>
      <c r="ADE1" t="s">
        <v>1080</v>
      </c>
      <c r="ADF1" t="s">
        <v>1080</v>
      </c>
      <c r="ADG1" t="s">
        <v>1080</v>
      </c>
      <c r="ADH1" t="s">
        <v>1080</v>
      </c>
      <c r="ADI1" t="s">
        <v>1080</v>
      </c>
      <c r="ADJ1" t="s">
        <v>1080</v>
      </c>
      <c r="ADK1" t="s">
        <v>1080</v>
      </c>
      <c r="ADL1" t="s">
        <v>1080</v>
      </c>
      <c r="ADM1" t="s">
        <v>1080</v>
      </c>
      <c r="ADN1" t="s">
        <v>1080</v>
      </c>
      <c r="ADO1" t="s">
        <v>1080</v>
      </c>
      <c r="ADP1" t="s">
        <v>1080</v>
      </c>
      <c r="ADQ1" t="s">
        <v>1080</v>
      </c>
      <c r="ADR1" t="s">
        <v>1080</v>
      </c>
      <c r="ADS1" t="s">
        <v>1080</v>
      </c>
      <c r="ADT1" t="s">
        <v>1080</v>
      </c>
      <c r="ADU1" t="s">
        <v>1080</v>
      </c>
      <c r="ADV1" t="s">
        <v>1080</v>
      </c>
      <c r="ADW1" t="s">
        <v>1080</v>
      </c>
      <c r="ADX1" t="s">
        <v>1080</v>
      </c>
      <c r="ADY1" t="s">
        <v>1080</v>
      </c>
      <c r="ADZ1" t="s">
        <v>1080</v>
      </c>
      <c r="AEA1" t="s">
        <v>1080</v>
      </c>
      <c r="AEB1" t="s">
        <v>1080</v>
      </c>
      <c r="AEC1" t="s">
        <v>1080</v>
      </c>
      <c r="AED1" t="s">
        <v>1080</v>
      </c>
      <c r="AEE1" t="s">
        <v>1080</v>
      </c>
      <c r="AEF1" t="s">
        <v>1080</v>
      </c>
      <c r="AEG1" t="s">
        <v>1080</v>
      </c>
      <c r="AEH1" t="s">
        <v>1080</v>
      </c>
      <c r="AEI1" t="s">
        <v>1080</v>
      </c>
      <c r="AEJ1" t="s">
        <v>1080</v>
      </c>
      <c r="AEK1" t="s">
        <v>1080</v>
      </c>
      <c r="AEL1" t="s">
        <v>1080</v>
      </c>
      <c r="AEM1" t="s">
        <v>1080</v>
      </c>
      <c r="AEN1" t="s">
        <v>1080</v>
      </c>
      <c r="AEO1" t="s">
        <v>1080</v>
      </c>
      <c r="AEP1" t="s">
        <v>1080</v>
      </c>
      <c r="AEQ1" t="s">
        <v>1080</v>
      </c>
      <c r="AER1" t="s">
        <v>1080</v>
      </c>
      <c r="AES1" t="s">
        <v>1080</v>
      </c>
      <c r="AET1" t="s">
        <v>1080</v>
      </c>
      <c r="AEU1" t="s">
        <v>1080</v>
      </c>
      <c r="AEV1" t="s">
        <v>1080</v>
      </c>
      <c r="AEW1" t="s">
        <v>1080</v>
      </c>
      <c r="AEX1" t="s">
        <v>1080</v>
      </c>
      <c r="AEY1" t="s">
        <v>1080</v>
      </c>
      <c r="AEZ1" t="s">
        <v>1080</v>
      </c>
      <c r="AFA1" t="s">
        <v>1080</v>
      </c>
      <c r="AFB1" t="s">
        <v>1080</v>
      </c>
      <c r="AFC1" t="s">
        <v>1080</v>
      </c>
      <c r="AFD1" t="s">
        <v>1080</v>
      </c>
      <c r="AFE1" t="s">
        <v>1080</v>
      </c>
      <c r="AFF1" t="s">
        <v>1080</v>
      </c>
      <c r="AFG1" t="s">
        <v>1080</v>
      </c>
      <c r="AFH1" t="s">
        <v>1080</v>
      </c>
      <c r="AFI1" t="s">
        <v>1080</v>
      </c>
      <c r="AFJ1" t="s">
        <v>1080</v>
      </c>
      <c r="AFK1" t="s">
        <v>1080</v>
      </c>
      <c r="AFL1" t="s">
        <v>1080</v>
      </c>
      <c r="AFM1" t="s">
        <v>1080</v>
      </c>
      <c r="AFN1" t="s">
        <v>1080</v>
      </c>
      <c r="AFO1" t="s">
        <v>1080</v>
      </c>
      <c r="AFP1" t="s">
        <v>1080</v>
      </c>
      <c r="AFQ1" t="s">
        <v>1080</v>
      </c>
      <c r="AFR1" t="s">
        <v>1080</v>
      </c>
      <c r="AFS1" t="s">
        <v>1080</v>
      </c>
      <c r="AFT1" t="s">
        <v>1080</v>
      </c>
      <c r="AFU1" t="s">
        <v>1080</v>
      </c>
      <c r="AFV1" t="s">
        <v>1080</v>
      </c>
      <c r="AFW1" t="s">
        <v>1080</v>
      </c>
      <c r="AFX1" t="s">
        <v>1080</v>
      </c>
      <c r="AFY1" t="s">
        <v>1080</v>
      </c>
      <c r="AFZ1" t="s">
        <v>1080</v>
      </c>
      <c r="AGA1" t="s">
        <v>1080</v>
      </c>
      <c r="AGB1" t="s">
        <v>1080</v>
      </c>
      <c r="AGC1" t="s">
        <v>1080</v>
      </c>
      <c r="AGD1" t="s">
        <v>1080</v>
      </c>
      <c r="AGE1" t="s">
        <v>1080</v>
      </c>
      <c r="AGF1" t="s">
        <v>1080</v>
      </c>
      <c r="AGG1" t="s">
        <v>1080</v>
      </c>
      <c r="AGH1" t="s">
        <v>1080</v>
      </c>
      <c r="AGI1" t="s">
        <v>1080</v>
      </c>
      <c r="AGJ1" t="s">
        <v>1080</v>
      </c>
      <c r="AGK1" t="s">
        <v>1080</v>
      </c>
      <c r="AGL1" t="s">
        <v>1080</v>
      </c>
      <c r="AGM1" t="s">
        <v>1080</v>
      </c>
      <c r="AGN1" t="s">
        <v>1080</v>
      </c>
      <c r="AGO1" t="s">
        <v>1080</v>
      </c>
      <c r="AGP1" t="s">
        <v>1080</v>
      </c>
      <c r="AGQ1" t="s">
        <v>1080</v>
      </c>
      <c r="AGR1" t="s">
        <v>1080</v>
      </c>
      <c r="AGS1" t="s">
        <v>1080</v>
      </c>
      <c r="AGT1" t="s">
        <v>1080</v>
      </c>
      <c r="AGU1" t="s">
        <v>1080</v>
      </c>
      <c r="AGV1" t="s">
        <v>1080</v>
      </c>
      <c r="AGW1" t="s">
        <v>1080</v>
      </c>
      <c r="AGX1" t="s">
        <v>1080</v>
      </c>
      <c r="AGY1" t="s">
        <v>1080</v>
      </c>
      <c r="AGZ1" t="s">
        <v>1080</v>
      </c>
      <c r="AHA1" t="s">
        <v>1080</v>
      </c>
      <c r="AHB1" t="s">
        <v>1080</v>
      </c>
      <c r="AHC1" t="s">
        <v>1080</v>
      </c>
      <c r="AHD1" t="s">
        <v>1080</v>
      </c>
      <c r="AHE1" t="s">
        <v>1080</v>
      </c>
      <c r="AHF1" t="s">
        <v>1080</v>
      </c>
      <c r="AHG1" t="s">
        <v>1080</v>
      </c>
      <c r="AHH1" t="s">
        <v>1080</v>
      </c>
      <c r="AHI1" t="s">
        <v>1080</v>
      </c>
      <c r="AHJ1" t="s">
        <v>1080</v>
      </c>
      <c r="AHK1" t="s">
        <v>1080</v>
      </c>
      <c r="AHL1" t="s">
        <v>1080</v>
      </c>
      <c r="AHM1" t="s">
        <v>1080</v>
      </c>
      <c r="AHN1" t="s">
        <v>1080</v>
      </c>
      <c r="AHO1" t="s">
        <v>1080</v>
      </c>
      <c r="AHP1" t="s">
        <v>1080</v>
      </c>
      <c r="AHQ1" t="s">
        <v>1080</v>
      </c>
      <c r="AHR1" t="s">
        <v>1080</v>
      </c>
      <c r="AHS1" t="s">
        <v>1080</v>
      </c>
      <c r="AHT1" t="s">
        <v>1080</v>
      </c>
      <c r="AHU1" t="s">
        <v>1080</v>
      </c>
      <c r="AHV1" t="s">
        <v>1080</v>
      </c>
      <c r="AHW1" t="s">
        <v>1080</v>
      </c>
      <c r="AHX1" t="s">
        <v>1080</v>
      </c>
      <c r="AHY1" t="s">
        <v>1080</v>
      </c>
      <c r="AHZ1" t="s">
        <v>1080</v>
      </c>
      <c r="AIA1" t="s">
        <v>1080</v>
      </c>
      <c r="AIB1" t="s">
        <v>1081</v>
      </c>
      <c r="AIC1" t="s">
        <v>1081</v>
      </c>
      <c r="AID1" t="s">
        <v>1081</v>
      </c>
      <c r="AIE1" s="1" t="s">
        <v>1081</v>
      </c>
      <c r="AIF1" t="s">
        <v>1082</v>
      </c>
      <c r="AIG1" t="s">
        <v>1082</v>
      </c>
      <c r="AIH1" t="s">
        <v>1087</v>
      </c>
      <c r="AII1" t="s">
        <v>1087</v>
      </c>
      <c r="AIJ1" t="s">
        <v>1087</v>
      </c>
      <c r="AIK1" t="s">
        <v>1087</v>
      </c>
      <c r="AIL1" t="s">
        <v>1087</v>
      </c>
      <c r="AIM1" t="s">
        <v>1087</v>
      </c>
      <c r="AIN1" t="s">
        <v>1087</v>
      </c>
      <c r="AIO1" t="s">
        <v>1087</v>
      </c>
      <c r="AIP1" t="s">
        <v>1087</v>
      </c>
      <c r="AIQ1" t="s">
        <v>1087</v>
      </c>
      <c r="AIR1" t="s">
        <v>1087</v>
      </c>
      <c r="AIS1" t="s">
        <v>1087</v>
      </c>
      <c r="AIT1" t="s">
        <v>1087</v>
      </c>
      <c r="AIU1" t="s">
        <v>1087</v>
      </c>
      <c r="AIV1" t="s">
        <v>1087</v>
      </c>
      <c r="AIW1" t="s">
        <v>1087</v>
      </c>
      <c r="AIX1" t="s">
        <v>1087</v>
      </c>
      <c r="AIY1" t="s">
        <v>1087</v>
      </c>
      <c r="AIZ1" t="s">
        <v>1087</v>
      </c>
      <c r="AJA1" t="s">
        <v>1087</v>
      </c>
      <c r="AJB1" t="s">
        <v>1087</v>
      </c>
      <c r="AJC1" t="s">
        <v>1087</v>
      </c>
      <c r="AJD1" t="s">
        <v>1087</v>
      </c>
      <c r="AJE1" t="s">
        <v>1087</v>
      </c>
      <c r="AJF1" t="s">
        <v>1087</v>
      </c>
      <c r="AJG1" t="s">
        <v>1087</v>
      </c>
      <c r="AJH1" t="s">
        <v>1087</v>
      </c>
      <c r="AJI1" t="s">
        <v>1087</v>
      </c>
      <c r="AJJ1" t="s">
        <v>1087</v>
      </c>
      <c r="AJK1" t="s">
        <v>1087</v>
      </c>
      <c r="AJL1" t="s">
        <v>1087</v>
      </c>
      <c r="AJM1" t="s">
        <v>1087</v>
      </c>
      <c r="AJN1" t="s">
        <v>1087</v>
      </c>
      <c r="AJO1" t="s">
        <v>1087</v>
      </c>
      <c r="AJP1" t="s">
        <v>1098</v>
      </c>
      <c r="AJQ1" t="s">
        <v>1098</v>
      </c>
      <c r="AJR1" t="s">
        <v>1098</v>
      </c>
      <c r="AJS1" t="s">
        <v>1098</v>
      </c>
      <c r="AJT1" t="s">
        <v>1098</v>
      </c>
      <c r="AJU1" t="s">
        <v>1098</v>
      </c>
      <c r="AJV1" t="s">
        <v>1098</v>
      </c>
      <c r="AJW1" t="s">
        <v>1098</v>
      </c>
      <c r="AJX1" t="s">
        <v>1098</v>
      </c>
      <c r="AJY1" t="s">
        <v>1098</v>
      </c>
      <c r="AJZ1" t="s">
        <v>1098</v>
      </c>
      <c r="AKA1" t="s">
        <v>1098</v>
      </c>
      <c r="AKB1" t="s">
        <v>1098</v>
      </c>
      <c r="AKC1" t="s">
        <v>1101</v>
      </c>
      <c r="AKD1" s="1" t="s">
        <v>1101</v>
      </c>
    </row>
    <row r="2" spans="1:966" x14ac:dyDescent="0.35">
      <c r="A2" t="s">
        <v>0</v>
      </c>
      <c r="B2" t="s">
        <v>1</v>
      </c>
      <c r="C2" t="s">
        <v>2</v>
      </c>
      <c r="D2" t="s">
        <v>492</v>
      </c>
      <c r="E2" t="s">
        <v>493</v>
      </c>
      <c r="F2" t="s">
        <v>494</v>
      </c>
      <c r="G2" t="s">
        <v>495</v>
      </c>
      <c r="H2" t="s">
        <v>496</v>
      </c>
      <c r="I2" t="s">
        <v>497</v>
      </c>
      <c r="J2" t="s">
        <v>498</v>
      </c>
      <c r="K2" t="s">
        <v>499</v>
      </c>
      <c r="L2" t="s">
        <v>500</v>
      </c>
      <c r="M2" t="s">
        <v>501</v>
      </c>
      <c r="N2" t="s">
        <v>502</v>
      </c>
      <c r="O2" s="117" t="s">
        <v>483</v>
      </c>
      <c r="P2" s="117" t="s">
        <v>484</v>
      </c>
      <c r="Q2" s="117" t="s">
        <v>485</v>
      </c>
      <c r="R2" s="117" t="s">
        <v>486</v>
      </c>
      <c r="S2" s="117" t="s">
        <v>487</v>
      </c>
      <c r="T2" s="117" t="s">
        <v>488</v>
      </c>
      <c r="U2" s="117" t="s">
        <v>489</v>
      </c>
      <c r="V2" s="117" t="s">
        <v>490</v>
      </c>
      <c r="W2" s="117" t="s">
        <v>491</v>
      </c>
      <c r="X2" t="s">
        <v>364</v>
      </c>
      <c r="Y2" s="1" t="s">
        <v>506</v>
      </c>
      <c r="Z2" t="s">
        <v>365</v>
      </c>
      <c r="AA2" s="1" t="s">
        <v>507</v>
      </c>
      <c r="AB2" t="s">
        <v>366</v>
      </c>
      <c r="AC2" s="1" t="s">
        <v>508</v>
      </c>
      <c r="AD2" t="s">
        <v>367</v>
      </c>
      <c r="AE2" s="1" t="s">
        <v>509</v>
      </c>
      <c r="AF2" t="s">
        <v>370</v>
      </c>
      <c r="AG2" s="1" t="s">
        <v>510</v>
      </c>
      <c r="AH2" t="s">
        <v>371</v>
      </c>
      <c r="AI2" s="1" t="s">
        <v>511</v>
      </c>
      <c r="AJ2" t="s">
        <v>372</v>
      </c>
      <c r="AK2" s="1" t="s">
        <v>512</v>
      </c>
      <c r="AL2" t="s">
        <v>373</v>
      </c>
      <c r="AM2" s="1" t="s">
        <v>513</v>
      </c>
      <c r="AN2" t="s">
        <v>374</v>
      </c>
      <c r="AO2" s="1" t="s">
        <v>514</v>
      </c>
      <c r="AP2" t="s">
        <v>516</v>
      </c>
      <c r="AQ2" t="s">
        <v>517</v>
      </c>
      <c r="AR2" s="1" t="s">
        <v>518</v>
      </c>
      <c r="AS2" s="1" t="s">
        <v>519</v>
      </c>
      <c r="AT2" s="1" t="s">
        <v>520</v>
      </c>
      <c r="AU2" s="1" t="s">
        <v>521</v>
      </c>
      <c r="AV2" t="s">
        <v>18</v>
      </c>
      <c r="AW2" t="s">
        <v>19</v>
      </c>
      <c r="AX2" t="s">
        <v>21</v>
      </c>
      <c r="AY2" t="s">
        <v>22</v>
      </c>
      <c r="AZ2" t="s">
        <v>23</v>
      </c>
      <c r="BA2" t="s">
        <v>26</v>
      </c>
      <c r="BB2" t="s">
        <v>27</v>
      </c>
      <c r="BC2" s="118" t="s">
        <v>24</v>
      </c>
      <c r="BD2" s="118" t="s">
        <v>25</v>
      </c>
      <c r="BE2" t="s">
        <v>379</v>
      </c>
      <c r="BF2" s="1" t="s">
        <v>525</v>
      </c>
      <c r="BG2" s="1" t="s">
        <v>28</v>
      </c>
      <c r="BH2" s="1" t="s">
        <v>530</v>
      </c>
      <c r="BI2" s="1" t="s">
        <v>531</v>
      </c>
      <c r="BJ2" s="1" t="s">
        <v>532</v>
      </c>
      <c r="BK2" s="1" t="s">
        <v>29</v>
      </c>
      <c r="BL2" s="1" t="s">
        <v>533</v>
      </c>
      <c r="BM2" s="1" t="s">
        <v>534</v>
      </c>
      <c r="BN2" s="1" t="s">
        <v>535</v>
      </c>
      <c r="BO2" s="1" t="s">
        <v>30</v>
      </c>
      <c r="BP2" s="1" t="s">
        <v>536</v>
      </c>
      <c r="BQ2" s="1" t="s">
        <v>537</v>
      </c>
      <c r="BR2" s="1" t="s">
        <v>538</v>
      </c>
      <c r="BS2" s="1" t="s">
        <v>31</v>
      </c>
      <c r="BT2" s="1" t="s">
        <v>539</v>
      </c>
      <c r="BU2" s="1" t="s">
        <v>540</v>
      </c>
      <c r="BV2" s="1" t="s">
        <v>541</v>
      </c>
      <c r="BW2" s="1" t="s">
        <v>32</v>
      </c>
      <c r="BX2" s="1" t="s">
        <v>542</v>
      </c>
      <c r="BY2" s="1" t="s">
        <v>543</v>
      </c>
      <c r="BZ2" s="1" t="s">
        <v>544</v>
      </c>
      <c r="CA2" s="1" t="s">
        <v>33</v>
      </c>
      <c r="CB2" s="1" t="s">
        <v>545</v>
      </c>
      <c r="CC2" s="1" t="s">
        <v>546</v>
      </c>
      <c r="CD2" s="1" t="s">
        <v>547</v>
      </c>
      <c r="CE2" s="1" t="s">
        <v>34</v>
      </c>
      <c r="CF2" s="1" t="s">
        <v>548</v>
      </c>
      <c r="CG2" s="1" t="s">
        <v>549</v>
      </c>
      <c r="CH2" s="1" t="s">
        <v>550</v>
      </c>
      <c r="CI2" s="1" t="s">
        <v>35</v>
      </c>
      <c r="CJ2" s="1" t="s">
        <v>551</v>
      </c>
      <c r="CK2" s="1" t="s">
        <v>552</v>
      </c>
      <c r="CL2" s="1" t="s">
        <v>553</v>
      </c>
      <c r="CM2" s="1" t="s">
        <v>526</v>
      </c>
      <c r="CN2" s="1" t="s">
        <v>526</v>
      </c>
      <c r="CO2" s="1" t="s">
        <v>554</v>
      </c>
      <c r="CP2" s="1" t="s">
        <v>555</v>
      </c>
      <c r="CQ2" s="1" t="s">
        <v>556</v>
      </c>
      <c r="CR2" s="1" t="s">
        <v>527</v>
      </c>
      <c r="CS2" s="1" t="s">
        <v>527</v>
      </c>
      <c r="CT2" s="1" t="s">
        <v>557</v>
      </c>
      <c r="CU2" s="1" t="s">
        <v>558</v>
      </c>
      <c r="CV2" s="1" t="s">
        <v>559</v>
      </c>
      <c r="CW2" s="1" t="s">
        <v>528</v>
      </c>
      <c r="CX2" s="1" t="s">
        <v>528</v>
      </c>
      <c r="CY2" s="1" t="s">
        <v>560</v>
      </c>
      <c r="CZ2" s="1" t="s">
        <v>561</v>
      </c>
      <c r="DA2" t="s">
        <v>562</v>
      </c>
      <c r="DB2" s="1" t="s">
        <v>383</v>
      </c>
      <c r="DC2" t="s">
        <v>77</v>
      </c>
      <c r="DD2" t="s">
        <v>45</v>
      </c>
      <c r="DE2" t="s">
        <v>46</v>
      </c>
      <c r="DF2" t="s">
        <v>47</v>
      </c>
      <c r="DG2" s="1" t="s">
        <v>86</v>
      </c>
      <c r="DH2" t="s">
        <v>53</v>
      </c>
      <c r="DI2" t="s">
        <v>54</v>
      </c>
      <c r="DJ2" t="s">
        <v>49</v>
      </c>
      <c r="DK2" t="s">
        <v>50</v>
      </c>
      <c r="DL2" t="s">
        <v>51</v>
      </c>
      <c r="DM2" s="1" t="s">
        <v>86</v>
      </c>
      <c r="DN2" t="s">
        <v>385</v>
      </c>
      <c r="DO2" t="s">
        <v>54</v>
      </c>
      <c r="DP2" t="s">
        <v>241</v>
      </c>
      <c r="DQ2" t="s">
        <v>57</v>
      </c>
      <c r="DR2" s="1" t="s">
        <v>565</v>
      </c>
      <c r="DS2" s="1" t="s">
        <v>566</v>
      </c>
      <c r="DT2" s="1" t="s">
        <v>615</v>
      </c>
      <c r="DU2" s="1" t="s">
        <v>567</v>
      </c>
      <c r="DV2" s="1" t="s">
        <v>568</v>
      </c>
      <c r="DW2" s="1" t="s">
        <v>614</v>
      </c>
      <c r="DX2" s="1" t="s">
        <v>569</v>
      </c>
      <c r="DY2" s="1" t="s">
        <v>570</v>
      </c>
      <c r="DZ2" s="1" t="s">
        <v>616</v>
      </c>
      <c r="EA2" s="1" t="s">
        <v>571</v>
      </c>
      <c r="EB2" s="1" t="s">
        <v>572</v>
      </c>
      <c r="EC2" s="1" t="s">
        <v>617</v>
      </c>
      <c r="ED2" s="1" t="s">
        <v>573</v>
      </c>
      <c r="EE2" s="1" t="s">
        <v>574</v>
      </c>
      <c r="EF2" s="1" t="s">
        <v>618</v>
      </c>
      <c r="EG2" s="1" t="s">
        <v>575</v>
      </c>
      <c r="EH2" s="1" t="s">
        <v>576</v>
      </c>
      <c r="EI2" s="1" t="s">
        <v>619</v>
      </c>
      <c r="EJ2" s="1" t="s">
        <v>577</v>
      </c>
      <c r="EK2" s="1" t="s">
        <v>578</v>
      </c>
      <c r="EL2" s="1" t="s">
        <v>620</v>
      </c>
      <c r="EM2" s="1" t="s">
        <v>579</v>
      </c>
      <c r="EN2" s="1" t="s">
        <v>580</v>
      </c>
      <c r="EO2" s="1" t="s">
        <v>621</v>
      </c>
      <c r="EP2" s="1" t="s">
        <v>581</v>
      </c>
      <c r="EQ2" s="1" t="s">
        <v>582</v>
      </c>
      <c r="ER2" s="1" t="s">
        <v>622</v>
      </c>
      <c r="ES2" s="1" t="s">
        <v>583</v>
      </c>
      <c r="ET2" s="1" t="s">
        <v>584</v>
      </c>
      <c r="EU2" s="1" t="s">
        <v>623</v>
      </c>
      <c r="EV2" s="1" t="s">
        <v>585</v>
      </c>
      <c r="EW2" s="1" t="s">
        <v>586</v>
      </c>
      <c r="EX2" s="1" t="s">
        <v>624</v>
      </c>
      <c r="EY2" s="1" t="s">
        <v>587</v>
      </c>
      <c r="EZ2" s="1" t="s">
        <v>588</v>
      </c>
      <c r="FA2" s="1" t="s">
        <v>625</v>
      </c>
      <c r="FB2" s="1" t="s">
        <v>589</v>
      </c>
      <c r="FC2" s="1" t="s">
        <v>590</v>
      </c>
      <c r="FD2" s="1" t="s">
        <v>626</v>
      </c>
      <c r="FE2" s="1" t="s">
        <v>591</v>
      </c>
      <c r="FF2" s="1" t="s">
        <v>592</v>
      </c>
      <c r="FG2" s="1" t="s">
        <v>627</v>
      </c>
      <c r="FH2" s="1" t="s">
        <v>593</v>
      </c>
      <c r="FI2" s="1" t="s">
        <v>594</v>
      </c>
      <c r="FJ2" s="1" t="s">
        <v>628</v>
      </c>
      <c r="FK2" s="1" t="s">
        <v>595</v>
      </c>
      <c r="FL2" s="1" t="s">
        <v>596</v>
      </c>
      <c r="FM2" s="1" t="s">
        <v>629</v>
      </c>
      <c r="FN2" s="1" t="s">
        <v>604</v>
      </c>
      <c r="FO2" s="1" t="s">
        <v>603</v>
      </c>
      <c r="FP2" s="1" t="s">
        <v>630</v>
      </c>
      <c r="FQ2" t="s">
        <v>526</v>
      </c>
      <c r="FR2" t="s">
        <v>597</v>
      </c>
      <c r="FS2" t="s">
        <v>598</v>
      </c>
      <c r="FT2" s="1" t="s">
        <v>631</v>
      </c>
      <c r="FU2" t="s">
        <v>527</v>
      </c>
      <c r="FV2" t="s">
        <v>599</v>
      </c>
      <c r="FW2" t="s">
        <v>600</v>
      </c>
      <c r="FX2" s="1" t="s">
        <v>632</v>
      </c>
      <c r="FY2" t="s">
        <v>528</v>
      </c>
      <c r="FZ2" t="s">
        <v>601</v>
      </c>
      <c r="GA2" t="s">
        <v>602</v>
      </c>
      <c r="GB2" s="1" t="s">
        <v>633</v>
      </c>
      <c r="GC2" s="1" t="s">
        <v>634</v>
      </c>
      <c r="GD2" s="1" t="s">
        <v>635</v>
      </c>
      <c r="GE2" s="1" t="s">
        <v>636</v>
      </c>
      <c r="GF2" t="s">
        <v>605</v>
      </c>
      <c r="GG2" t="s">
        <v>606</v>
      </c>
      <c r="GH2" s="1" t="s">
        <v>637</v>
      </c>
      <c r="GI2" t="s">
        <v>607</v>
      </c>
      <c r="GJ2" t="s">
        <v>608</v>
      </c>
      <c r="GK2" s="1" t="s">
        <v>638</v>
      </c>
      <c r="GL2" t="s">
        <v>609</v>
      </c>
      <c r="GM2" t="s">
        <v>610</v>
      </c>
      <c r="GN2" s="1" t="s">
        <v>639</v>
      </c>
      <c r="GO2" t="s">
        <v>242</v>
      </c>
      <c r="GP2" s="1" t="s">
        <v>243</v>
      </c>
      <c r="GQ2" t="s">
        <v>611</v>
      </c>
      <c r="GR2" s="1" t="s">
        <v>612</v>
      </c>
      <c r="GS2" t="s">
        <v>362</v>
      </c>
      <c r="GT2" t="s">
        <v>241</v>
      </c>
      <c r="GU2" s="1" t="s">
        <v>640</v>
      </c>
      <c r="GV2" s="1" t="s">
        <v>641</v>
      </c>
      <c r="GW2" s="1" t="s">
        <v>642</v>
      </c>
      <c r="GX2" s="1" t="s">
        <v>643</v>
      </c>
      <c r="GY2" s="1" t="s">
        <v>644</v>
      </c>
      <c r="GZ2" s="1" t="s">
        <v>645</v>
      </c>
      <c r="HA2" s="1" t="s">
        <v>646</v>
      </c>
      <c r="HB2" s="1" t="s">
        <v>647</v>
      </c>
      <c r="HC2" s="1" t="s">
        <v>648</v>
      </c>
      <c r="HD2" s="1" t="s">
        <v>649</v>
      </c>
      <c r="HE2" s="1" t="s">
        <v>650</v>
      </c>
      <c r="HF2" s="1" t="s">
        <v>651</v>
      </c>
      <c r="HG2" s="1" t="s">
        <v>652</v>
      </c>
      <c r="HH2" s="1" t="s">
        <v>653</v>
      </c>
      <c r="HI2" s="1" t="s">
        <v>654</v>
      </c>
      <c r="HJ2" s="1" t="s">
        <v>655</v>
      </c>
      <c r="HK2" s="1" t="s">
        <v>656</v>
      </c>
      <c r="HL2" s="1" t="s">
        <v>657</v>
      </c>
      <c r="HM2" s="1" t="s">
        <v>658</v>
      </c>
      <c r="HN2" s="1" t="s">
        <v>659</v>
      </c>
      <c r="HO2" s="1" t="s">
        <v>660</v>
      </c>
      <c r="HP2" t="s">
        <v>76</v>
      </c>
      <c r="HQ2" t="s">
        <v>401</v>
      </c>
      <c r="HR2" t="s">
        <v>402</v>
      </c>
      <c r="HS2" t="s">
        <v>403</v>
      </c>
      <c r="HT2" t="s">
        <v>77</v>
      </c>
      <c r="HU2" t="s">
        <v>80</v>
      </c>
      <c r="HV2" t="s">
        <v>81</v>
      </c>
      <c r="HW2" t="s">
        <v>82</v>
      </c>
      <c r="HX2" t="s">
        <v>83</v>
      </c>
      <c r="HY2" t="s">
        <v>84</v>
      </c>
      <c r="HZ2" t="s">
        <v>85</v>
      </c>
      <c r="IA2" t="s">
        <v>86</v>
      </c>
      <c r="IB2" t="s">
        <v>91</v>
      </c>
      <c r="IC2" t="s">
        <v>92</v>
      </c>
      <c r="ID2" t="s">
        <v>93</v>
      </c>
      <c r="IE2" t="s">
        <v>241</v>
      </c>
      <c r="IF2" s="1" t="s">
        <v>664</v>
      </c>
      <c r="IG2" s="1" t="s">
        <v>665</v>
      </c>
      <c r="IH2" s="1" t="s">
        <v>666</v>
      </c>
      <c r="II2" s="1" t="s">
        <v>667</v>
      </c>
      <c r="IJ2" s="1" t="s">
        <v>668</v>
      </c>
      <c r="IK2" s="1" t="s">
        <v>669</v>
      </c>
      <c r="IL2" s="1" t="s">
        <v>670</v>
      </c>
      <c r="IM2" s="1" t="s">
        <v>671</v>
      </c>
      <c r="IN2" s="1" t="s">
        <v>672</v>
      </c>
      <c r="IO2" s="1" t="s">
        <v>673</v>
      </c>
      <c r="IP2" s="1" t="s">
        <v>674</v>
      </c>
      <c r="IQ2" s="1" t="s">
        <v>675</v>
      </c>
      <c r="IR2" s="1" t="s">
        <v>676</v>
      </c>
      <c r="IS2" s="1" t="s">
        <v>681</v>
      </c>
      <c r="IT2" s="1" t="s">
        <v>526</v>
      </c>
      <c r="IU2" s="1" t="s">
        <v>677</v>
      </c>
      <c r="IV2" s="1" t="s">
        <v>678</v>
      </c>
      <c r="IW2" s="1" t="s">
        <v>679</v>
      </c>
      <c r="IX2" s="1" t="s">
        <v>679</v>
      </c>
      <c r="IY2" s="1" t="s">
        <v>680</v>
      </c>
      <c r="IZ2" t="s">
        <v>684</v>
      </c>
      <c r="JA2" t="s">
        <v>685</v>
      </c>
      <c r="JB2" t="s">
        <v>682</v>
      </c>
      <c r="JC2" t="s">
        <v>683</v>
      </c>
      <c r="JD2" s="1" t="s">
        <v>695</v>
      </c>
      <c r="JE2" s="1" t="s">
        <v>687</v>
      </c>
      <c r="JF2" s="1" t="s">
        <v>696</v>
      </c>
      <c r="JG2" s="1" t="s">
        <v>688</v>
      </c>
      <c r="JH2" s="1" t="s">
        <v>697</v>
      </c>
      <c r="JI2" s="1" t="s">
        <v>689</v>
      </c>
      <c r="JJ2" s="1" t="s">
        <v>698</v>
      </c>
      <c r="JK2" s="1" t="s">
        <v>690</v>
      </c>
      <c r="JL2" s="1" t="s">
        <v>699</v>
      </c>
      <c r="JM2" s="1" t="s">
        <v>691</v>
      </c>
      <c r="JN2" s="1" t="s">
        <v>700</v>
      </c>
      <c r="JO2" s="1" t="s">
        <v>692</v>
      </c>
      <c r="JP2" s="1" t="s">
        <v>682</v>
      </c>
      <c r="JQ2" s="1" t="s">
        <v>683</v>
      </c>
      <c r="JR2" s="1" t="s">
        <v>701</v>
      </c>
      <c r="JS2" s="1" t="s">
        <v>702</v>
      </c>
      <c r="JT2" s="1" t="s">
        <v>703</v>
      </c>
      <c r="JU2" s="1" t="s">
        <v>704</v>
      </c>
      <c r="JV2" s="1" t="s">
        <v>705</v>
      </c>
      <c r="JW2" s="1" t="s">
        <v>706</v>
      </c>
      <c r="JX2" s="1" t="s">
        <v>707</v>
      </c>
      <c r="JY2" s="1" t="s">
        <v>708</v>
      </c>
      <c r="JZ2" s="1" t="s">
        <v>682</v>
      </c>
      <c r="KA2" s="1" t="s">
        <v>683</v>
      </c>
      <c r="KB2" t="s">
        <v>709</v>
      </c>
      <c r="KC2" t="s">
        <v>710</v>
      </c>
      <c r="KD2" t="s">
        <v>711</v>
      </c>
      <c r="KE2" t="s">
        <v>712</v>
      </c>
      <c r="KF2" t="s">
        <v>707</v>
      </c>
      <c r="KG2" t="s">
        <v>708</v>
      </c>
      <c r="KH2" t="s">
        <v>682</v>
      </c>
      <c r="KI2" s="1" t="s">
        <v>683</v>
      </c>
      <c r="KJ2" s="1" t="s">
        <v>713</v>
      </c>
      <c r="KK2" s="1" t="s">
        <v>714</v>
      </c>
      <c r="KL2" s="1" t="s">
        <v>715</v>
      </c>
      <c r="KM2" s="1" t="s">
        <v>716</v>
      </c>
      <c r="KN2" s="1" t="s">
        <v>717</v>
      </c>
      <c r="KO2" s="1" t="s">
        <v>718</v>
      </c>
      <c r="KP2" s="1" t="s">
        <v>719</v>
      </c>
      <c r="KQ2" s="1" t="s">
        <v>720</v>
      </c>
      <c r="KR2" s="1" t="s">
        <v>721</v>
      </c>
      <c r="KS2" s="1" t="s">
        <v>722</v>
      </c>
      <c r="KT2" s="1" t="s">
        <v>723</v>
      </c>
      <c r="KU2" s="1" t="s">
        <v>724</v>
      </c>
      <c r="KV2" s="1" t="s">
        <v>725</v>
      </c>
      <c r="KW2" s="1" t="s">
        <v>726</v>
      </c>
      <c r="KX2" s="1" t="s">
        <v>727</v>
      </c>
      <c r="KY2" s="1" t="s">
        <v>728</v>
      </c>
      <c r="KZ2" s="1" t="s">
        <v>729</v>
      </c>
      <c r="LA2" s="1" t="s">
        <v>730</v>
      </c>
      <c r="LB2" s="1" t="s">
        <v>731</v>
      </c>
      <c r="LC2" s="1" t="s">
        <v>732</v>
      </c>
      <c r="LD2" t="s">
        <v>526</v>
      </c>
      <c r="LE2" s="1" t="s">
        <v>677</v>
      </c>
      <c r="LF2" s="1" t="s">
        <v>678</v>
      </c>
      <c r="LG2" s="1" t="s">
        <v>527</v>
      </c>
      <c r="LH2" s="1" t="s">
        <v>679</v>
      </c>
      <c r="LI2" s="1" t="s">
        <v>680</v>
      </c>
      <c r="LJ2" s="1" t="s">
        <v>528</v>
      </c>
      <c r="LK2" s="1" t="s">
        <v>734</v>
      </c>
      <c r="LL2" s="1" t="s">
        <v>735</v>
      </c>
      <c r="LM2" s="1" t="s">
        <v>733</v>
      </c>
      <c r="LN2" s="1" t="s">
        <v>736</v>
      </c>
      <c r="LO2" s="1" t="s">
        <v>737</v>
      </c>
      <c r="LP2" s="1" t="s">
        <v>707</v>
      </c>
      <c r="LQ2" s="1" t="s">
        <v>708</v>
      </c>
      <c r="LR2" s="1" t="s">
        <v>682</v>
      </c>
      <c r="LS2" s="1" t="s">
        <v>683</v>
      </c>
      <c r="LT2" t="s">
        <v>738</v>
      </c>
      <c r="LU2" t="s">
        <v>739</v>
      </c>
      <c r="LV2" t="s">
        <v>740</v>
      </c>
      <c r="LW2" t="s">
        <v>741</v>
      </c>
      <c r="LX2" t="s">
        <v>742</v>
      </c>
      <c r="LY2" t="s">
        <v>743</v>
      </c>
      <c r="LZ2" t="s">
        <v>744</v>
      </c>
      <c r="MA2" t="s">
        <v>745</v>
      </c>
      <c r="MB2" t="s">
        <v>746</v>
      </c>
      <c r="MC2" t="s">
        <v>747</v>
      </c>
      <c r="MD2" t="s">
        <v>748</v>
      </c>
      <c r="ME2" t="s">
        <v>749</v>
      </c>
      <c r="MF2" t="s">
        <v>750</v>
      </c>
      <c r="MG2" t="s">
        <v>751</v>
      </c>
      <c r="MH2" t="s">
        <v>752</v>
      </c>
      <c r="MI2" t="s">
        <v>753</v>
      </c>
      <c r="MJ2" t="s">
        <v>754</v>
      </c>
      <c r="MK2" t="s">
        <v>755</v>
      </c>
      <c r="ML2" t="s">
        <v>756</v>
      </c>
      <c r="MM2" t="s">
        <v>757</v>
      </c>
      <c r="MN2" t="s">
        <v>526</v>
      </c>
      <c r="MO2" t="s">
        <v>677</v>
      </c>
      <c r="MP2" t="s">
        <v>678</v>
      </c>
      <c r="MQ2" t="s">
        <v>527</v>
      </c>
      <c r="MR2" t="s">
        <v>679</v>
      </c>
      <c r="MS2" t="s">
        <v>680</v>
      </c>
      <c r="MT2" t="s">
        <v>528</v>
      </c>
      <c r="MU2" t="s">
        <v>734</v>
      </c>
      <c r="MV2" t="s">
        <v>735</v>
      </c>
      <c r="MW2" t="s">
        <v>733</v>
      </c>
      <c r="MX2" t="s">
        <v>736</v>
      </c>
      <c r="MY2" t="s">
        <v>737</v>
      </c>
      <c r="MZ2" s="1" t="s">
        <v>707</v>
      </c>
      <c r="NA2" s="1" t="s">
        <v>708</v>
      </c>
      <c r="NB2" s="1" t="s">
        <v>682</v>
      </c>
      <c r="NC2" s="1" t="s">
        <v>683</v>
      </c>
      <c r="ND2" s="1" t="s">
        <v>760</v>
      </c>
      <c r="NE2" s="1" t="s">
        <v>761</v>
      </c>
      <c r="NF2" s="1" t="s">
        <v>762</v>
      </c>
      <c r="NG2" s="1" t="s">
        <v>763</v>
      </c>
      <c r="NH2" s="1" t="s">
        <v>764</v>
      </c>
      <c r="NI2" s="1" t="s">
        <v>765</v>
      </c>
      <c r="NJ2" s="1" t="s">
        <v>766</v>
      </c>
      <c r="NK2" s="1" t="s">
        <v>767</v>
      </c>
      <c r="NL2" s="1" t="s">
        <v>768</v>
      </c>
      <c r="NM2" s="1" t="s">
        <v>769</v>
      </c>
      <c r="NN2" s="1" t="s">
        <v>770</v>
      </c>
      <c r="NO2" s="1" t="s">
        <v>771</v>
      </c>
      <c r="NP2" s="1" t="s">
        <v>772</v>
      </c>
      <c r="NQ2" s="1" t="s">
        <v>773</v>
      </c>
      <c r="NR2" s="1" t="s">
        <v>774</v>
      </c>
      <c r="NS2" s="1" t="s">
        <v>775</v>
      </c>
      <c r="NT2" s="1" t="s">
        <v>776</v>
      </c>
      <c r="NU2" s="1" t="s">
        <v>526</v>
      </c>
      <c r="NV2" s="1" t="s">
        <v>777</v>
      </c>
      <c r="NW2" s="1" t="s">
        <v>778</v>
      </c>
      <c r="NX2" s="1" t="s">
        <v>527</v>
      </c>
      <c r="NY2" s="1" t="s">
        <v>779</v>
      </c>
      <c r="NZ2" s="1" t="s">
        <v>780</v>
      </c>
      <c r="OA2" s="1" t="s">
        <v>528</v>
      </c>
      <c r="OB2" s="1" t="s">
        <v>781</v>
      </c>
      <c r="OC2" s="1" t="s">
        <v>782</v>
      </c>
      <c r="OD2" s="1" t="s">
        <v>733</v>
      </c>
      <c r="OE2" s="1" t="s">
        <v>783</v>
      </c>
      <c r="OF2" s="1" t="s">
        <v>784</v>
      </c>
      <c r="OG2" s="1" t="s">
        <v>785</v>
      </c>
      <c r="OH2" s="1" t="s">
        <v>786</v>
      </c>
      <c r="OI2" s="1" t="s">
        <v>787</v>
      </c>
      <c r="OJ2" s="1" t="s">
        <v>788</v>
      </c>
      <c r="OK2" s="1" t="s">
        <v>790</v>
      </c>
      <c r="OL2" s="1" t="s">
        <v>791</v>
      </c>
      <c r="OM2" s="1" t="s">
        <v>793</v>
      </c>
      <c r="ON2" t="s">
        <v>794</v>
      </c>
      <c r="OO2" t="s">
        <v>795</v>
      </c>
      <c r="OP2" t="s">
        <v>796</v>
      </c>
      <c r="OQ2" t="s">
        <v>145</v>
      </c>
      <c r="OR2" t="s">
        <v>144</v>
      </c>
      <c r="OS2" t="s">
        <v>417</v>
      </c>
      <c r="OT2" t="s">
        <v>418</v>
      </c>
      <c r="OU2" t="s">
        <v>419</v>
      </c>
      <c r="OV2" t="s">
        <v>420</v>
      </c>
      <c r="OW2" s="1" t="s">
        <v>797</v>
      </c>
      <c r="OX2" s="1" t="s">
        <v>797</v>
      </c>
      <c r="OY2" s="1" t="s">
        <v>798</v>
      </c>
      <c r="OZ2" s="1" t="s">
        <v>798</v>
      </c>
      <c r="PA2" s="1" t="s">
        <v>799</v>
      </c>
      <c r="PB2" s="1" t="s">
        <v>799</v>
      </c>
      <c r="PC2" t="s">
        <v>146</v>
      </c>
      <c r="PD2" t="s">
        <v>421</v>
      </c>
      <c r="PE2" t="s">
        <v>422</v>
      </c>
      <c r="PF2" t="s">
        <v>526</v>
      </c>
      <c r="PG2" t="s">
        <v>526</v>
      </c>
      <c r="PH2" t="s">
        <v>527</v>
      </c>
      <c r="PI2" t="s">
        <v>527</v>
      </c>
      <c r="PJ2" t="s">
        <v>801</v>
      </c>
      <c r="PK2" t="s">
        <v>804</v>
      </c>
      <c r="PL2" t="s">
        <v>77</v>
      </c>
      <c r="PM2" s="1" t="s">
        <v>805</v>
      </c>
      <c r="PN2" s="1" t="s">
        <v>807</v>
      </c>
      <c r="PO2" s="1" t="s">
        <v>809</v>
      </c>
      <c r="PP2" s="1" t="s">
        <v>811</v>
      </c>
      <c r="PQ2" s="1" t="s">
        <v>813</v>
      </c>
      <c r="PR2" s="1" t="s">
        <v>806</v>
      </c>
      <c r="PS2" s="1" t="s">
        <v>808</v>
      </c>
      <c r="PT2" s="1" t="s">
        <v>810</v>
      </c>
      <c r="PU2" s="1" t="s">
        <v>812</v>
      </c>
      <c r="PV2" s="1" t="s">
        <v>814</v>
      </c>
      <c r="PW2" s="1" t="s">
        <v>815</v>
      </c>
      <c r="PX2" s="1" t="s">
        <v>816</v>
      </c>
      <c r="PY2" s="1" t="s">
        <v>817</v>
      </c>
      <c r="PZ2" s="1" t="s">
        <v>818</v>
      </c>
      <c r="QA2" s="1" t="s">
        <v>819</v>
      </c>
      <c r="QB2" s="1" t="s">
        <v>820</v>
      </c>
      <c r="QC2" s="1" t="s">
        <v>821</v>
      </c>
      <c r="QD2" s="1" t="s">
        <v>822</v>
      </c>
      <c r="QE2" s="1" t="s">
        <v>823</v>
      </c>
      <c r="QF2" s="1" t="s">
        <v>824</v>
      </c>
      <c r="QG2" s="1" t="s">
        <v>825</v>
      </c>
      <c r="QH2" s="1" t="s">
        <v>826</v>
      </c>
      <c r="QI2" s="1" t="s">
        <v>827</v>
      </c>
      <c r="QJ2" s="1" t="s">
        <v>828</v>
      </c>
      <c r="QK2" s="1" t="s">
        <v>829</v>
      </c>
      <c r="QL2" s="1" t="s">
        <v>830</v>
      </c>
      <c r="QM2" s="1" t="s">
        <v>831</v>
      </c>
      <c r="QN2" s="1" t="s">
        <v>832</v>
      </c>
      <c r="QO2" s="1" t="s">
        <v>833</v>
      </c>
      <c r="QP2" s="1" t="s">
        <v>834</v>
      </c>
      <c r="QQ2" s="1" t="s">
        <v>835</v>
      </c>
      <c r="QR2" s="1" t="s">
        <v>836</v>
      </c>
      <c r="QS2" s="1" t="s">
        <v>837</v>
      </c>
      <c r="QT2" s="1" t="s">
        <v>838</v>
      </c>
      <c r="QU2" s="1" t="s">
        <v>839</v>
      </c>
      <c r="QV2" s="1" t="s">
        <v>840</v>
      </c>
      <c r="QW2" s="1" t="s">
        <v>841</v>
      </c>
      <c r="QX2" s="1" t="s">
        <v>842</v>
      </c>
      <c r="QY2" s="1" t="s">
        <v>843</v>
      </c>
      <c r="QZ2" s="1" t="s">
        <v>844</v>
      </c>
      <c r="RA2" s="1" t="s">
        <v>845</v>
      </c>
      <c r="RB2" s="1" t="s">
        <v>846</v>
      </c>
      <c r="RC2" s="1" t="s">
        <v>847</v>
      </c>
      <c r="RD2" s="1" t="s">
        <v>848</v>
      </c>
      <c r="RE2" s="1" t="s">
        <v>849</v>
      </c>
      <c r="RF2" s="1" t="s">
        <v>850</v>
      </c>
      <c r="RG2" s="1" t="s">
        <v>851</v>
      </c>
      <c r="RH2" s="1" t="s">
        <v>852</v>
      </c>
      <c r="RI2" s="1" t="s">
        <v>853</v>
      </c>
      <c r="RJ2" s="1" t="s">
        <v>854</v>
      </c>
      <c r="RK2" s="1" t="s">
        <v>855</v>
      </c>
      <c r="RL2" s="1" t="s">
        <v>856</v>
      </c>
      <c r="RM2" s="1" t="s">
        <v>857</v>
      </c>
      <c r="RN2" s="1" t="s">
        <v>858</v>
      </c>
      <c r="RO2" s="1" t="s">
        <v>859</v>
      </c>
      <c r="RP2" s="1" t="s">
        <v>860</v>
      </c>
      <c r="RQ2" s="1" t="s">
        <v>861</v>
      </c>
      <c r="RR2" s="1" t="s">
        <v>862</v>
      </c>
      <c r="RS2" s="1" t="s">
        <v>863</v>
      </c>
      <c r="RT2" s="1" t="s">
        <v>864</v>
      </c>
      <c r="RU2" s="1" t="s">
        <v>865</v>
      </c>
      <c r="RV2" s="1" t="s">
        <v>866</v>
      </c>
      <c r="RW2" s="1" t="s">
        <v>867</v>
      </c>
      <c r="RX2" s="1" t="s">
        <v>868</v>
      </c>
      <c r="RY2" s="1" t="s">
        <v>869</v>
      </c>
      <c r="RZ2" s="1" t="s">
        <v>870</v>
      </c>
      <c r="SA2" s="1" t="s">
        <v>871</v>
      </c>
      <c r="SB2" s="1" t="s">
        <v>872</v>
      </c>
      <c r="SC2" s="1" t="s">
        <v>873</v>
      </c>
      <c r="SD2" s="1" t="s">
        <v>874</v>
      </c>
      <c r="SE2" s="1" t="s">
        <v>875</v>
      </c>
      <c r="SF2" s="1" t="s">
        <v>876</v>
      </c>
      <c r="SG2" s="1" t="s">
        <v>877</v>
      </c>
      <c r="SH2" s="1" t="s">
        <v>878</v>
      </c>
      <c r="SI2" s="1" t="s">
        <v>879</v>
      </c>
      <c r="SJ2" s="1" t="s">
        <v>880</v>
      </c>
      <c r="SK2" s="1" t="s">
        <v>881</v>
      </c>
      <c r="SL2" s="1" t="s">
        <v>882</v>
      </c>
      <c r="SM2" s="1" t="s">
        <v>883</v>
      </c>
      <c r="SN2" s="1" t="s">
        <v>884</v>
      </c>
      <c r="SO2" s="1" t="s">
        <v>885</v>
      </c>
      <c r="SP2" s="1" t="s">
        <v>886</v>
      </c>
      <c r="SQ2" s="1" t="s">
        <v>887</v>
      </c>
      <c r="SR2" s="1" t="s">
        <v>888</v>
      </c>
      <c r="SS2" s="1" t="s">
        <v>889</v>
      </c>
      <c r="ST2" s="1" t="s">
        <v>890</v>
      </c>
      <c r="SU2" s="1" t="s">
        <v>891</v>
      </c>
      <c r="SV2" s="1" t="s">
        <v>892</v>
      </c>
      <c r="SW2" s="1" t="s">
        <v>893</v>
      </c>
      <c r="SX2" s="1" t="s">
        <v>894</v>
      </c>
      <c r="SY2" s="1" t="s">
        <v>895</v>
      </c>
      <c r="SZ2" s="1" t="s">
        <v>896</v>
      </c>
      <c r="TA2" s="1" t="s">
        <v>897</v>
      </c>
      <c r="TB2" s="1" t="s">
        <v>898</v>
      </c>
      <c r="TC2" s="1" t="s">
        <v>899</v>
      </c>
      <c r="TD2" s="1" t="s">
        <v>900</v>
      </c>
      <c r="TE2" s="1" t="s">
        <v>901</v>
      </c>
      <c r="TF2" s="1" t="s">
        <v>902</v>
      </c>
      <c r="TG2" s="1" t="s">
        <v>903</v>
      </c>
      <c r="TH2" s="1" t="s">
        <v>904</v>
      </c>
      <c r="TI2" s="1" t="s">
        <v>905</v>
      </c>
      <c r="TJ2" s="1" t="s">
        <v>906</v>
      </c>
      <c r="TK2" s="1" t="s">
        <v>907</v>
      </c>
      <c r="TL2" s="1" t="s">
        <v>908</v>
      </c>
      <c r="TM2" s="1" t="s">
        <v>909</v>
      </c>
      <c r="TN2" s="119" t="s">
        <v>526</v>
      </c>
      <c r="TO2" s="119" t="s">
        <v>911</v>
      </c>
      <c r="TP2" s="119" t="s">
        <v>912</v>
      </c>
      <c r="TQ2" s="119" t="s">
        <v>913</v>
      </c>
      <c r="TR2" s="119" t="s">
        <v>914</v>
      </c>
      <c r="TS2" s="119" t="s">
        <v>915</v>
      </c>
      <c r="TT2" s="119" t="s">
        <v>527</v>
      </c>
      <c r="TU2" s="119" t="s">
        <v>916</v>
      </c>
      <c r="TV2" s="119" t="s">
        <v>917</v>
      </c>
      <c r="TW2" s="119" t="s">
        <v>918</v>
      </c>
      <c r="TX2" s="119" t="s">
        <v>919</v>
      </c>
      <c r="TY2" s="119" t="s">
        <v>920</v>
      </c>
      <c r="TZ2" s="119" t="s">
        <v>528</v>
      </c>
      <c r="UA2" s="119" t="s">
        <v>921</v>
      </c>
      <c r="UB2" s="119" t="s">
        <v>922</v>
      </c>
      <c r="UC2" s="119" t="s">
        <v>923</v>
      </c>
      <c r="UD2" s="119" t="s">
        <v>924</v>
      </c>
      <c r="UE2" s="119" t="s">
        <v>925</v>
      </c>
      <c r="UF2" s="119" t="s">
        <v>733</v>
      </c>
      <c r="UG2" s="119" t="s">
        <v>926</v>
      </c>
      <c r="UH2" s="119" t="s">
        <v>927</v>
      </c>
      <c r="UI2" s="119" t="s">
        <v>928</v>
      </c>
      <c r="UJ2" s="119" t="s">
        <v>929</v>
      </c>
      <c r="UK2" s="119" t="s">
        <v>930</v>
      </c>
      <c r="UL2" s="119" t="s">
        <v>910</v>
      </c>
      <c r="UM2" s="119" t="s">
        <v>931</v>
      </c>
      <c r="UN2" s="119" t="s">
        <v>932</v>
      </c>
      <c r="UO2" s="119" t="s">
        <v>933</v>
      </c>
      <c r="UP2" s="119" t="s">
        <v>934</v>
      </c>
      <c r="UQ2" s="119" t="s">
        <v>935</v>
      </c>
      <c r="UR2" s="1" t="s">
        <v>936</v>
      </c>
      <c r="US2" s="1" t="s">
        <v>937</v>
      </c>
      <c r="UT2" s="1" t="s">
        <v>938</v>
      </c>
      <c r="UU2" s="1" t="s">
        <v>939</v>
      </c>
      <c r="UV2" s="1" t="s">
        <v>940</v>
      </c>
      <c r="UW2" s="1" t="s">
        <v>941</v>
      </c>
      <c r="UX2" s="1" t="s">
        <v>942</v>
      </c>
      <c r="UY2" s="1" t="s">
        <v>943</v>
      </c>
      <c r="UZ2" s="1" t="s">
        <v>944</v>
      </c>
      <c r="VA2" s="1" t="s">
        <v>945</v>
      </c>
      <c r="VB2" t="s">
        <v>946</v>
      </c>
      <c r="VC2" t="s">
        <v>947</v>
      </c>
      <c r="VD2" t="s">
        <v>949</v>
      </c>
      <c r="VE2" t="s">
        <v>177</v>
      </c>
      <c r="VF2" t="s">
        <v>178</v>
      </c>
      <c r="VG2" t="s">
        <v>179</v>
      </c>
      <c r="VH2" t="s">
        <v>432</v>
      </c>
      <c r="VI2" t="s">
        <v>180</v>
      </c>
      <c r="VJ2" t="s">
        <v>433</v>
      </c>
      <c r="VK2" t="s">
        <v>434</v>
      </c>
      <c r="VL2" t="s">
        <v>181</v>
      </c>
      <c r="VM2" t="s">
        <v>435</v>
      </c>
      <c r="VN2" s="1" t="s">
        <v>1124</v>
      </c>
      <c r="VO2" s="120" t="s">
        <v>526</v>
      </c>
      <c r="VP2" s="120" t="s">
        <v>526</v>
      </c>
      <c r="VQ2" s="120" t="s">
        <v>527</v>
      </c>
      <c r="VR2" s="120" t="s">
        <v>527</v>
      </c>
      <c r="VS2" s="120" t="s">
        <v>528</v>
      </c>
      <c r="VT2" s="120" t="s">
        <v>528</v>
      </c>
      <c r="VU2" s="120" t="s">
        <v>733</v>
      </c>
      <c r="VV2" s="120" t="s">
        <v>733</v>
      </c>
      <c r="VW2" s="120" t="s">
        <v>910</v>
      </c>
      <c r="VX2" s="120" t="s">
        <v>910</v>
      </c>
      <c r="VY2" t="s">
        <v>172</v>
      </c>
      <c r="VZ2" t="s">
        <v>102</v>
      </c>
      <c r="WA2" t="s">
        <v>437</v>
      </c>
      <c r="WB2" t="s">
        <v>438</v>
      </c>
      <c r="WC2" t="s">
        <v>439</v>
      </c>
      <c r="WD2" t="s">
        <v>440</v>
      </c>
      <c r="WE2" t="s">
        <v>185</v>
      </c>
      <c r="WF2" t="s">
        <v>186</v>
      </c>
      <c r="WG2" t="s">
        <v>188</v>
      </c>
      <c r="WH2" t="s">
        <v>189</v>
      </c>
      <c r="WI2" t="s">
        <v>441</v>
      </c>
      <c r="WJ2" t="s">
        <v>191</v>
      </c>
      <c r="WK2" t="s">
        <v>192</v>
      </c>
      <c r="WL2" t="s">
        <v>442</v>
      </c>
      <c r="WM2" t="s">
        <v>193</v>
      </c>
      <c r="WN2" t="s">
        <v>194</v>
      </c>
      <c r="WO2" t="s">
        <v>526</v>
      </c>
      <c r="WP2" t="s">
        <v>526</v>
      </c>
      <c r="WQ2" t="s">
        <v>527</v>
      </c>
      <c r="WR2" t="s">
        <v>527</v>
      </c>
      <c r="WS2" s="1" t="s">
        <v>172</v>
      </c>
      <c r="WT2" s="1" t="s">
        <v>102</v>
      </c>
      <c r="WU2" t="s">
        <v>241</v>
      </c>
      <c r="WV2" t="s">
        <v>198</v>
      </c>
      <c r="WW2" t="s">
        <v>199</v>
      </c>
      <c r="WX2" t="s">
        <v>200</v>
      </c>
      <c r="WY2" t="s">
        <v>201</v>
      </c>
      <c r="WZ2" t="s">
        <v>202</v>
      </c>
      <c r="XA2" t="s">
        <v>203</v>
      </c>
      <c r="XB2" t="s">
        <v>204</v>
      </c>
      <c r="XC2" t="s">
        <v>205</v>
      </c>
      <c r="XD2" t="s">
        <v>206</v>
      </c>
      <c r="XE2" t="s">
        <v>207</v>
      </c>
      <c r="XF2" t="s">
        <v>208</v>
      </c>
      <c r="XG2" t="s">
        <v>64</v>
      </c>
      <c r="XH2" t="s">
        <v>209</v>
      </c>
      <c r="XI2" t="s">
        <v>211</v>
      </c>
      <c r="XJ2" t="s">
        <v>212</v>
      </c>
      <c r="XK2" t="s">
        <v>213</v>
      </c>
      <c r="XL2" t="s">
        <v>214</v>
      </c>
      <c r="XM2" t="s">
        <v>86</v>
      </c>
      <c r="XN2" t="s">
        <v>209</v>
      </c>
      <c r="XO2" t="s">
        <v>245</v>
      </c>
      <c r="XP2" t="s">
        <v>246</v>
      </c>
      <c r="XQ2" t="s">
        <v>226</v>
      </c>
      <c r="XR2" t="s">
        <v>443</v>
      </c>
      <c r="XS2" t="s">
        <v>209</v>
      </c>
      <c r="XT2" t="s">
        <v>447</v>
      </c>
      <c r="XU2" t="s">
        <v>448</v>
      </c>
      <c r="XV2" t="s">
        <v>449</v>
      </c>
      <c r="XW2" t="s">
        <v>450</v>
      </c>
      <c r="XX2" t="s">
        <v>451</v>
      </c>
      <c r="XY2" t="s">
        <v>452</v>
      </c>
      <c r="XZ2" t="s">
        <v>443</v>
      </c>
      <c r="YA2" t="s">
        <v>209</v>
      </c>
      <c r="YB2" t="s">
        <v>217</v>
      </c>
      <c r="YC2" t="s">
        <v>219</v>
      </c>
      <c r="YD2" t="s">
        <v>220</v>
      </c>
      <c r="YE2" t="s">
        <v>221</v>
      </c>
      <c r="YF2" s="1" t="s">
        <v>815</v>
      </c>
      <c r="YG2" s="1" t="s">
        <v>816</v>
      </c>
      <c r="YH2" s="1" t="s">
        <v>817</v>
      </c>
      <c r="YI2" s="1" t="s">
        <v>818</v>
      </c>
      <c r="YJ2" s="1" t="s">
        <v>819</v>
      </c>
      <c r="YK2" s="1" t="s">
        <v>820</v>
      </c>
      <c r="YL2" s="1" t="s">
        <v>821</v>
      </c>
      <c r="YM2" s="1" t="s">
        <v>822</v>
      </c>
      <c r="YN2" s="1" t="s">
        <v>823</v>
      </c>
      <c r="YO2" s="1" t="s">
        <v>824</v>
      </c>
      <c r="YP2" s="1" t="s">
        <v>825</v>
      </c>
      <c r="YQ2" s="1" t="s">
        <v>826</v>
      </c>
      <c r="YR2" s="1" t="s">
        <v>827</v>
      </c>
      <c r="YS2" s="1" t="s">
        <v>828</v>
      </c>
      <c r="YT2" s="1" t="s">
        <v>829</v>
      </c>
      <c r="YU2" s="1" t="s">
        <v>830</v>
      </c>
      <c r="YV2" s="1" t="s">
        <v>831</v>
      </c>
      <c r="YW2" s="1" t="s">
        <v>832</v>
      </c>
      <c r="YX2" s="1" t="s">
        <v>833</v>
      </c>
      <c r="YY2" s="1" t="s">
        <v>834</v>
      </c>
      <c r="YZ2" s="1" t="s">
        <v>835</v>
      </c>
      <c r="ZA2" s="1" t="s">
        <v>836</v>
      </c>
      <c r="ZB2" s="1" t="s">
        <v>837</v>
      </c>
      <c r="ZC2" s="1" t="s">
        <v>838</v>
      </c>
      <c r="ZD2" s="1" t="s">
        <v>839</v>
      </c>
      <c r="ZE2" s="1" t="s">
        <v>840</v>
      </c>
      <c r="ZF2" s="1" t="s">
        <v>841</v>
      </c>
      <c r="ZG2" s="1" t="s">
        <v>842</v>
      </c>
      <c r="ZH2" s="1" t="s">
        <v>843</v>
      </c>
      <c r="ZI2" s="1" t="s">
        <v>844</v>
      </c>
      <c r="ZJ2" s="1" t="s">
        <v>845</v>
      </c>
      <c r="ZK2" s="1" t="s">
        <v>846</v>
      </c>
      <c r="ZL2" s="1" t="s">
        <v>847</v>
      </c>
      <c r="ZM2" s="1" t="s">
        <v>848</v>
      </c>
      <c r="ZN2" s="1" t="s">
        <v>849</v>
      </c>
      <c r="ZO2" s="1" t="s">
        <v>850</v>
      </c>
      <c r="ZP2" s="1" t="s">
        <v>851</v>
      </c>
      <c r="ZQ2" s="1" t="s">
        <v>852</v>
      </c>
      <c r="ZR2" s="1" t="s">
        <v>853</v>
      </c>
      <c r="ZS2" s="1" t="s">
        <v>854</v>
      </c>
      <c r="ZT2" s="1" t="s">
        <v>855</v>
      </c>
      <c r="ZU2" s="1" t="s">
        <v>856</v>
      </c>
      <c r="ZV2" s="1" t="s">
        <v>857</v>
      </c>
      <c r="ZW2" s="1" t="s">
        <v>858</v>
      </c>
      <c r="ZX2" s="1" t="s">
        <v>859</v>
      </c>
      <c r="ZY2" s="1" t="s">
        <v>860</v>
      </c>
      <c r="ZZ2" s="1" t="s">
        <v>861</v>
      </c>
      <c r="AAA2" s="1" t="s">
        <v>862</v>
      </c>
      <c r="AAB2" s="1" t="s">
        <v>863</v>
      </c>
      <c r="AAC2" s="1" t="s">
        <v>864</v>
      </c>
      <c r="AAD2" s="1" t="s">
        <v>865</v>
      </c>
      <c r="AAE2" s="1" t="s">
        <v>866</v>
      </c>
      <c r="AAF2" s="1" t="s">
        <v>867</v>
      </c>
      <c r="AAG2" s="1" t="s">
        <v>868</v>
      </c>
      <c r="AAH2" s="1" t="s">
        <v>869</v>
      </c>
      <c r="AAI2" s="1" t="s">
        <v>959</v>
      </c>
      <c r="AAJ2" s="1" t="s">
        <v>960</v>
      </c>
      <c r="AAK2" s="1" t="s">
        <v>961</v>
      </c>
      <c r="AAL2" s="1" t="s">
        <v>962</v>
      </c>
      <c r="AAM2" s="1" t="s">
        <v>963</v>
      </c>
      <c r="AAN2" s="1" t="s">
        <v>875</v>
      </c>
      <c r="AAO2" s="1" t="s">
        <v>876</v>
      </c>
      <c r="AAP2" s="1" t="s">
        <v>877</v>
      </c>
      <c r="AAQ2" s="1" t="s">
        <v>878</v>
      </c>
      <c r="AAR2" s="1" t="s">
        <v>879</v>
      </c>
      <c r="AAS2" s="1" t="s">
        <v>880</v>
      </c>
      <c r="AAT2" s="1" t="s">
        <v>881</v>
      </c>
      <c r="AAU2" s="1" t="s">
        <v>882</v>
      </c>
      <c r="AAV2" s="1" t="s">
        <v>883</v>
      </c>
      <c r="AAW2" s="1" t="s">
        <v>884</v>
      </c>
      <c r="AAX2" s="1" t="s">
        <v>885</v>
      </c>
      <c r="AAY2" s="1" t="s">
        <v>886</v>
      </c>
      <c r="AAZ2" s="1" t="s">
        <v>887</v>
      </c>
      <c r="ABA2" s="1" t="s">
        <v>888</v>
      </c>
      <c r="ABB2" s="1" t="s">
        <v>889</v>
      </c>
      <c r="ABC2" s="1" t="s">
        <v>890</v>
      </c>
      <c r="ABD2" s="1" t="s">
        <v>891</v>
      </c>
      <c r="ABE2" s="1" t="s">
        <v>892</v>
      </c>
      <c r="ABF2" s="1" t="s">
        <v>893</v>
      </c>
      <c r="ABG2" s="1" t="s">
        <v>894</v>
      </c>
      <c r="ABH2" s="1" t="s">
        <v>964</v>
      </c>
      <c r="ABI2" s="1" t="s">
        <v>965</v>
      </c>
      <c r="ABJ2" s="1" t="s">
        <v>966</v>
      </c>
      <c r="ABK2" s="1" t="s">
        <v>967</v>
      </c>
      <c r="ABL2" s="1" t="s">
        <v>968</v>
      </c>
      <c r="ABM2" s="1" t="s">
        <v>900</v>
      </c>
      <c r="ABN2" s="1" t="s">
        <v>901</v>
      </c>
      <c r="ABO2" s="1" t="s">
        <v>902</v>
      </c>
      <c r="ABP2" s="1" t="s">
        <v>903</v>
      </c>
      <c r="ABQ2" s="1" t="s">
        <v>904</v>
      </c>
      <c r="ABR2" s="1" t="s">
        <v>905</v>
      </c>
      <c r="ABS2" s="1" t="s">
        <v>906</v>
      </c>
      <c r="ABT2" s="1" t="s">
        <v>907</v>
      </c>
      <c r="ABU2" s="1" t="s">
        <v>908</v>
      </c>
      <c r="ABV2" s="1" t="s">
        <v>909</v>
      </c>
      <c r="ABW2" t="s">
        <v>526</v>
      </c>
      <c r="ABX2" t="s">
        <v>911</v>
      </c>
      <c r="ABY2" t="s">
        <v>912</v>
      </c>
      <c r="ABZ2" t="s">
        <v>913</v>
      </c>
      <c r="ACA2" t="s">
        <v>914</v>
      </c>
      <c r="ACB2" t="s">
        <v>915</v>
      </c>
      <c r="ACC2" t="s">
        <v>527</v>
      </c>
      <c r="ACD2" t="s">
        <v>916</v>
      </c>
      <c r="ACE2" t="s">
        <v>917</v>
      </c>
      <c r="ACF2" t="s">
        <v>918</v>
      </c>
      <c r="ACG2" t="s">
        <v>919</v>
      </c>
      <c r="ACH2" t="s">
        <v>920</v>
      </c>
      <c r="ACI2" t="s">
        <v>528</v>
      </c>
      <c r="ACJ2" t="s">
        <v>921</v>
      </c>
      <c r="ACK2" t="s">
        <v>922</v>
      </c>
      <c r="ACL2" t="s">
        <v>923</v>
      </c>
      <c r="ACM2" t="s">
        <v>924</v>
      </c>
      <c r="ACN2" t="s">
        <v>925</v>
      </c>
      <c r="ACO2" t="s">
        <v>733</v>
      </c>
      <c r="ACP2" t="s">
        <v>926</v>
      </c>
      <c r="ACQ2" t="s">
        <v>927</v>
      </c>
      <c r="ACR2" t="s">
        <v>928</v>
      </c>
      <c r="ACS2" t="s">
        <v>929</v>
      </c>
      <c r="ACT2" t="s">
        <v>930</v>
      </c>
      <c r="ACU2" t="s">
        <v>910</v>
      </c>
      <c r="ACV2" t="s">
        <v>931</v>
      </c>
      <c r="ACW2" t="s">
        <v>932</v>
      </c>
      <c r="ACX2" t="s">
        <v>933</v>
      </c>
      <c r="ACY2" t="s">
        <v>934</v>
      </c>
      <c r="ACZ2" t="s">
        <v>935</v>
      </c>
      <c r="ADA2" s="1" t="s">
        <v>936</v>
      </c>
      <c r="ADB2" s="1" t="s">
        <v>937</v>
      </c>
      <c r="ADC2" s="1" t="s">
        <v>938</v>
      </c>
      <c r="ADD2" s="1" t="s">
        <v>939</v>
      </c>
      <c r="ADE2" s="1" t="s">
        <v>940</v>
      </c>
      <c r="ADF2" s="1" t="s">
        <v>941</v>
      </c>
      <c r="ADG2" s="1" t="s">
        <v>942</v>
      </c>
      <c r="ADH2" s="1" t="s">
        <v>943</v>
      </c>
      <c r="ADI2" s="1" t="s">
        <v>944</v>
      </c>
      <c r="ADJ2" s="1" t="s">
        <v>945</v>
      </c>
      <c r="ADK2" t="s">
        <v>969</v>
      </c>
      <c r="ADL2" s="1" t="s">
        <v>970</v>
      </c>
      <c r="ADM2" s="1" t="s">
        <v>971</v>
      </c>
      <c r="ADN2" s="1" t="s">
        <v>972</v>
      </c>
      <c r="ADO2" s="1" t="s">
        <v>973</v>
      </c>
      <c r="ADP2" s="1" t="s">
        <v>974</v>
      </c>
      <c r="ADQ2" s="1" t="s">
        <v>975</v>
      </c>
      <c r="ADR2" s="1" t="s">
        <v>976</v>
      </c>
      <c r="ADS2" s="1" t="s">
        <v>977</v>
      </c>
      <c r="ADT2" s="1" t="s">
        <v>978</v>
      </c>
      <c r="ADU2" s="1" t="s">
        <v>979</v>
      </c>
      <c r="ADV2" s="1" t="s">
        <v>980</v>
      </c>
      <c r="ADW2" s="1" t="s">
        <v>981</v>
      </c>
      <c r="ADX2" s="1" t="s">
        <v>982</v>
      </c>
      <c r="ADY2" s="1" t="s">
        <v>983</v>
      </c>
      <c r="ADZ2" s="1" t="s">
        <v>984</v>
      </c>
      <c r="AEA2" s="1" t="s">
        <v>985</v>
      </c>
      <c r="AEB2" s="1" t="s">
        <v>986</v>
      </c>
      <c r="AEC2" s="1" t="s">
        <v>987</v>
      </c>
      <c r="AED2" s="1" t="s">
        <v>988</v>
      </c>
      <c r="AEE2" s="1" t="s">
        <v>989</v>
      </c>
      <c r="AEF2" s="1" t="s">
        <v>990</v>
      </c>
      <c r="AEG2" s="1" t="s">
        <v>991</v>
      </c>
      <c r="AEH2" s="1" t="s">
        <v>992</v>
      </c>
      <c r="AEI2" s="1" t="s">
        <v>993</v>
      </c>
      <c r="AEJ2" s="1" t="s">
        <v>994</v>
      </c>
      <c r="AEK2" s="1" t="s">
        <v>995</v>
      </c>
      <c r="AEL2" s="1" t="s">
        <v>996</v>
      </c>
      <c r="AEM2" s="1" t="s">
        <v>997</v>
      </c>
      <c r="AEN2" s="1" t="s">
        <v>998</v>
      </c>
      <c r="AEO2" s="1" t="s">
        <v>999</v>
      </c>
      <c r="AEP2" s="1" t="s">
        <v>1000</v>
      </c>
      <c r="AEQ2" s="1" t="s">
        <v>1001</v>
      </c>
      <c r="AER2" s="1" t="s">
        <v>1002</v>
      </c>
      <c r="AES2" s="1" t="s">
        <v>1003</v>
      </c>
      <c r="AET2" s="1" t="s">
        <v>1004</v>
      </c>
      <c r="AEU2" s="1" t="s">
        <v>1005</v>
      </c>
      <c r="AEV2" s="1" t="s">
        <v>1006</v>
      </c>
      <c r="AEW2" s="1" t="s">
        <v>1007</v>
      </c>
      <c r="AEX2" s="1" t="s">
        <v>1008</v>
      </c>
      <c r="AEY2" s="1" t="s">
        <v>1009</v>
      </c>
      <c r="AEZ2" s="1" t="s">
        <v>1010</v>
      </c>
      <c r="AFA2" s="1" t="s">
        <v>1011</v>
      </c>
      <c r="AFB2" s="1" t="s">
        <v>1012</v>
      </c>
      <c r="AFC2" s="1" t="s">
        <v>1013</v>
      </c>
      <c r="AFD2" s="1" t="s">
        <v>1014</v>
      </c>
      <c r="AFE2" s="1" t="s">
        <v>1050</v>
      </c>
      <c r="AFF2" s="1" t="s">
        <v>1051</v>
      </c>
      <c r="AFG2" s="1" t="s">
        <v>1052</v>
      </c>
      <c r="AFH2" s="1" t="s">
        <v>1053</v>
      </c>
      <c r="AFI2" s="1" t="s">
        <v>1054</v>
      </c>
      <c r="AFJ2" s="1" t="s">
        <v>1015</v>
      </c>
      <c r="AFK2" s="1" t="s">
        <v>1016</v>
      </c>
      <c r="AFL2" s="1" t="s">
        <v>1017</v>
      </c>
      <c r="AFM2" s="1" t="s">
        <v>1018</v>
      </c>
      <c r="AFN2" s="1" t="s">
        <v>1019</v>
      </c>
      <c r="AFO2" s="1" t="s">
        <v>1055</v>
      </c>
      <c r="AFP2" s="1" t="s">
        <v>1056</v>
      </c>
      <c r="AFQ2" s="1" t="s">
        <v>1057</v>
      </c>
      <c r="AFR2" s="1" t="s">
        <v>1058</v>
      </c>
      <c r="AFS2" s="1" t="s">
        <v>1059</v>
      </c>
      <c r="AFT2" s="1" t="s">
        <v>1060</v>
      </c>
      <c r="AFU2" s="1" t="s">
        <v>1061</v>
      </c>
      <c r="AFV2" s="1" t="s">
        <v>1062</v>
      </c>
      <c r="AFW2" s="1" t="s">
        <v>1063</v>
      </c>
      <c r="AFX2" s="1" t="s">
        <v>1064</v>
      </c>
      <c r="AFY2" s="1" t="s">
        <v>1065</v>
      </c>
      <c r="AFZ2" s="1" t="s">
        <v>1066</v>
      </c>
      <c r="AGA2" s="1" t="s">
        <v>1067</v>
      </c>
      <c r="AGB2" s="1" t="s">
        <v>1068</v>
      </c>
      <c r="AGC2" s="1" t="s">
        <v>1069</v>
      </c>
      <c r="AGD2" s="1" t="s">
        <v>1070</v>
      </c>
      <c r="AGE2" s="1" t="s">
        <v>1071</v>
      </c>
      <c r="AGF2" s="1" t="s">
        <v>1072</v>
      </c>
      <c r="AGG2" s="1" t="s">
        <v>1073</v>
      </c>
      <c r="AGH2" s="1" t="s">
        <v>1074</v>
      </c>
      <c r="AGI2" s="1" t="s">
        <v>1075</v>
      </c>
      <c r="AGJ2" s="1" t="s">
        <v>1076</v>
      </c>
      <c r="AGK2" s="1" t="s">
        <v>1077</v>
      </c>
      <c r="AGL2" s="1" t="s">
        <v>1078</v>
      </c>
      <c r="AGM2" s="1" t="s">
        <v>1079</v>
      </c>
      <c r="AGN2" s="1" t="s">
        <v>1020</v>
      </c>
      <c r="AGO2" s="1" t="s">
        <v>1021</v>
      </c>
      <c r="AGP2" s="1" t="s">
        <v>1022</v>
      </c>
      <c r="AGQ2" s="1" t="s">
        <v>1023</v>
      </c>
      <c r="AGR2" s="1" t="s">
        <v>1024</v>
      </c>
      <c r="AGS2" s="1" t="s">
        <v>1025</v>
      </c>
      <c r="AGT2" s="1" t="s">
        <v>1026</v>
      </c>
      <c r="AGU2" s="1" t="s">
        <v>1027</v>
      </c>
      <c r="AGV2" s="1" t="s">
        <v>1028</v>
      </c>
      <c r="AGW2" s="1" t="s">
        <v>1029</v>
      </c>
      <c r="AGX2" s="1" t="s">
        <v>1030</v>
      </c>
      <c r="AGY2" s="1" t="s">
        <v>1031</v>
      </c>
      <c r="AGZ2" s="1" t="s">
        <v>1032</v>
      </c>
      <c r="AHA2" s="1" t="s">
        <v>1033</v>
      </c>
      <c r="AHB2" s="1" t="s">
        <v>1034</v>
      </c>
      <c r="AHC2" s="1" t="s">
        <v>1035</v>
      </c>
      <c r="AHD2" s="1" t="s">
        <v>1036</v>
      </c>
      <c r="AHE2" s="1" t="s">
        <v>1037</v>
      </c>
      <c r="AHF2" s="1" t="s">
        <v>1038</v>
      </c>
      <c r="AHG2" s="1" t="s">
        <v>1039</v>
      </c>
      <c r="AHH2" s="1" t="s">
        <v>1040</v>
      </c>
      <c r="AHI2" s="1" t="s">
        <v>1041</v>
      </c>
      <c r="AHJ2" s="1" t="s">
        <v>1042</v>
      </c>
      <c r="AHK2" s="1" t="s">
        <v>1043</v>
      </c>
      <c r="AHL2" s="1" t="s">
        <v>1044</v>
      </c>
      <c r="AHM2" s="1" t="s">
        <v>1045</v>
      </c>
      <c r="AHN2" s="1" t="s">
        <v>1046</v>
      </c>
      <c r="AHO2" s="1" t="s">
        <v>1047</v>
      </c>
      <c r="AHP2" s="1" t="s">
        <v>1048</v>
      </c>
      <c r="AHQ2" s="1" t="s">
        <v>1049</v>
      </c>
      <c r="AHR2" s="1" t="s">
        <v>936</v>
      </c>
      <c r="AHS2" s="1" t="s">
        <v>937</v>
      </c>
      <c r="AHT2" s="1" t="s">
        <v>938</v>
      </c>
      <c r="AHU2" s="1" t="s">
        <v>939</v>
      </c>
      <c r="AHV2" s="1" t="s">
        <v>940</v>
      </c>
      <c r="AHW2" s="1" t="s">
        <v>941</v>
      </c>
      <c r="AHX2" s="1" t="s">
        <v>942</v>
      </c>
      <c r="AHY2" s="1" t="s">
        <v>943</v>
      </c>
      <c r="AHZ2" s="1" t="s">
        <v>944</v>
      </c>
      <c r="AIA2" s="1" t="s">
        <v>945</v>
      </c>
      <c r="AIB2" s="1" t="s">
        <v>222</v>
      </c>
      <c r="AIC2" s="1" t="s">
        <v>223</v>
      </c>
      <c r="AID2" s="1" t="s">
        <v>224</v>
      </c>
      <c r="AIE2" s="1" t="s">
        <v>241</v>
      </c>
      <c r="AIF2" s="1" t="s">
        <v>463</v>
      </c>
      <c r="AIG2" s="1" t="s">
        <v>241</v>
      </c>
      <c r="AIH2" s="1" t="s">
        <v>464</v>
      </c>
      <c r="AII2" s="1" t="s">
        <v>465</v>
      </c>
      <c r="AIJ2" s="1" t="s">
        <v>466</v>
      </c>
      <c r="AIK2" s="1" t="s">
        <v>467</v>
      </c>
      <c r="AIL2" s="1" t="s">
        <v>468</v>
      </c>
      <c r="AIM2" s="1" t="s">
        <v>469</v>
      </c>
      <c r="AIN2" s="1" t="s">
        <v>470</v>
      </c>
      <c r="AIO2" s="1" t="s">
        <v>471</v>
      </c>
      <c r="AIP2" s="1" t="s">
        <v>472</v>
      </c>
      <c r="AIQ2" t="s">
        <v>473</v>
      </c>
      <c r="AIR2" t="s">
        <v>474</v>
      </c>
      <c r="AIS2" t="s">
        <v>526</v>
      </c>
      <c r="AIT2" t="s">
        <v>526</v>
      </c>
      <c r="AIU2" t="s">
        <v>527</v>
      </c>
      <c r="AIV2" t="s">
        <v>527</v>
      </c>
      <c r="AIW2" t="s">
        <v>528</v>
      </c>
      <c r="AIX2" t="s">
        <v>528</v>
      </c>
      <c r="AIY2" t="s">
        <v>733</v>
      </c>
      <c r="AIZ2" t="s">
        <v>733</v>
      </c>
      <c r="AJA2" t="s">
        <v>910</v>
      </c>
      <c r="AJB2" t="s">
        <v>910</v>
      </c>
      <c r="AJC2" t="s">
        <v>383</v>
      </c>
      <c r="AJD2" t="s">
        <v>118</v>
      </c>
      <c r="AJE2" t="s">
        <v>475</v>
      </c>
      <c r="AJF2" t="s">
        <v>476</v>
      </c>
      <c r="AJG2" t="s">
        <v>1083</v>
      </c>
      <c r="AJH2" s="1" t="s">
        <v>1083</v>
      </c>
      <c r="AJI2" s="1" t="s">
        <v>1084</v>
      </c>
      <c r="AJJ2" s="1" t="s">
        <v>1084</v>
      </c>
      <c r="AJK2" s="1" t="s">
        <v>1085</v>
      </c>
      <c r="AJL2" s="1" t="s">
        <v>1085</v>
      </c>
      <c r="AJM2" s="1" t="s">
        <v>1086</v>
      </c>
      <c r="AJN2" s="1" t="s">
        <v>1086</v>
      </c>
      <c r="AJO2" t="s">
        <v>241</v>
      </c>
      <c r="AJP2" t="s">
        <v>1088</v>
      </c>
      <c r="AJQ2" t="s">
        <v>1089</v>
      </c>
      <c r="AJR2" t="s">
        <v>1090</v>
      </c>
      <c r="AJS2" t="s">
        <v>1091</v>
      </c>
      <c r="AJT2" t="s">
        <v>1092</v>
      </c>
      <c r="AJU2" t="s">
        <v>1093</v>
      </c>
      <c r="AJV2" t="s">
        <v>1094</v>
      </c>
      <c r="AJW2" t="s">
        <v>1095</v>
      </c>
      <c r="AJX2" t="s">
        <v>1096</v>
      </c>
      <c r="AJY2" t="s">
        <v>1097</v>
      </c>
      <c r="AJZ2" t="s">
        <v>1099</v>
      </c>
      <c r="AKA2" t="s">
        <v>1100</v>
      </c>
      <c r="AKB2" t="s">
        <v>241</v>
      </c>
      <c r="AKC2" t="s">
        <v>235</v>
      </c>
      <c r="AKD2" t="s">
        <v>480</v>
      </c>
    </row>
    <row r="3" spans="1:966" x14ac:dyDescent="0.35">
      <c r="A3">
        <f>FORMULAIRE!E3</f>
        <v>0</v>
      </c>
      <c r="B3">
        <f>FORMULAIRE!E4</f>
        <v>0</v>
      </c>
      <c r="C3">
        <f>FORMULAIRE!E5</f>
        <v>2021</v>
      </c>
      <c r="D3">
        <f>FORMULAIRE!E12</f>
        <v>0</v>
      </c>
      <c r="E3">
        <f>FORMULAIRE!E13</f>
        <v>0</v>
      </c>
      <c r="F3">
        <f>FORMULAIRE!E15</f>
        <v>0</v>
      </c>
      <c r="G3">
        <f>FORMULAIRE!E16</f>
        <v>0</v>
      </c>
      <c r="H3">
        <f>FORMULAIRE!E17</f>
        <v>0</v>
      </c>
      <c r="I3">
        <f>FORMULAIRE!E19</f>
        <v>0</v>
      </c>
      <c r="J3">
        <f>FORMULAIRE!E20</f>
        <v>0</v>
      </c>
      <c r="K3">
        <f>FORMULAIRE!E21</f>
        <v>0</v>
      </c>
      <c r="L3">
        <f>FORMULAIRE!E23</f>
        <v>0</v>
      </c>
      <c r="M3">
        <f>FORMULAIRE!E24</f>
        <v>0</v>
      </c>
      <c r="N3">
        <f>FORMULAIRE!E25</f>
        <v>0</v>
      </c>
      <c r="O3">
        <f>FORMULAIRE!E29</f>
        <v>0</v>
      </c>
      <c r="P3">
        <f>FORMULAIRE!E31</f>
        <v>0</v>
      </c>
      <c r="Q3">
        <f>FORMULAIRE!E33</f>
        <v>0</v>
      </c>
      <c r="R3">
        <f>FORMULAIRE!E35</f>
        <v>0</v>
      </c>
      <c r="S3">
        <f>FORMULAIRE!E36</f>
        <v>0</v>
      </c>
      <c r="T3">
        <f>FORMULAIRE!E37</f>
        <v>0</v>
      </c>
      <c r="U3">
        <f>FORMULAIRE!E39</f>
        <v>0</v>
      </c>
      <c r="V3">
        <f>FORMULAIRE!E40</f>
        <v>0</v>
      </c>
      <c r="W3">
        <f>FORMULAIRE!E41</f>
        <v>0</v>
      </c>
      <c r="X3">
        <f>FORMULAIRE!E46</f>
        <v>0</v>
      </c>
      <c r="Y3">
        <f>FORMULAIRE!F46</f>
        <v>0</v>
      </c>
      <c r="Z3">
        <f>FORMULAIRE!E47</f>
        <v>0</v>
      </c>
      <c r="AA3">
        <f>FORMULAIRE!F47</f>
        <v>0</v>
      </c>
      <c r="AB3">
        <f>FORMULAIRE!E48</f>
        <v>0</v>
      </c>
      <c r="AC3">
        <f>FORMULAIRE!F48</f>
        <v>0</v>
      </c>
      <c r="AD3">
        <f>FORMULAIRE!E49</f>
        <v>0</v>
      </c>
      <c r="AE3">
        <f>FORMULAIRE!F49</f>
        <v>0</v>
      </c>
      <c r="AF3">
        <f>FORMULAIRE!E50</f>
        <v>0</v>
      </c>
      <c r="AG3">
        <f>FORMULAIRE!F50</f>
        <v>0</v>
      </c>
      <c r="AH3">
        <f>FORMULAIRE!E51</f>
        <v>0</v>
      </c>
      <c r="AI3">
        <f>FORMULAIRE!F51</f>
        <v>0</v>
      </c>
      <c r="AJ3">
        <f>FORMULAIRE!E52</f>
        <v>0</v>
      </c>
      <c r="AK3">
        <f>FORMULAIRE!F52</f>
        <v>0</v>
      </c>
      <c r="AL3">
        <f>FORMULAIRE!E53</f>
        <v>0</v>
      </c>
      <c r="AM3">
        <f>FORMULAIRE!F53</f>
        <v>0</v>
      </c>
      <c r="AN3">
        <f>FORMULAIRE!E54</f>
        <v>0</v>
      </c>
      <c r="AO3">
        <f>FORMULAIRE!F54</f>
        <v>0</v>
      </c>
      <c r="AP3">
        <f>FORMULAIRE!E55</f>
        <v>0</v>
      </c>
      <c r="AQ3">
        <f>FORMULAIRE!F55</f>
        <v>0</v>
      </c>
      <c r="AR3">
        <f>FORMULAIRE!E56</f>
        <v>0</v>
      </c>
      <c r="AS3">
        <f>FORMULAIRE!F56</f>
        <v>0</v>
      </c>
      <c r="AT3">
        <f>FORMULAIRE!E57</f>
        <v>0</v>
      </c>
      <c r="AU3">
        <f>FORMULAIRE!F57</f>
        <v>0</v>
      </c>
      <c r="AV3">
        <f>FORMULAIRE!E61</f>
        <v>0</v>
      </c>
      <c r="AW3">
        <f>FORMULAIRE!E62</f>
        <v>0</v>
      </c>
      <c r="AX3">
        <f>FORMULAIRE!E68</f>
        <v>0</v>
      </c>
      <c r="AY3">
        <f>FORMULAIRE!E69</f>
        <v>0</v>
      </c>
      <c r="AZ3">
        <f>FORMULAIRE!E70</f>
        <v>0</v>
      </c>
      <c r="BA3">
        <f>FORMULAIRE!E74</f>
        <v>0</v>
      </c>
      <c r="BB3">
        <f>FORMULAIRE!E75</f>
        <v>0</v>
      </c>
      <c r="BC3" s="118">
        <f>FORMULAIRE!E79</f>
        <v>0</v>
      </c>
      <c r="BD3" s="118">
        <f>FORMULAIRE!E80</f>
        <v>0</v>
      </c>
      <c r="BE3">
        <f>FORMULAIRE!E82</f>
        <v>0</v>
      </c>
      <c r="BF3">
        <f>FORMULAIRE!E83</f>
        <v>0</v>
      </c>
      <c r="BG3">
        <f>FORMULAIRE!D88</f>
        <v>0</v>
      </c>
      <c r="BH3" s="1">
        <f>FORMULAIRE!E88</f>
        <v>0</v>
      </c>
      <c r="BI3" s="1">
        <f>FORMULAIRE!F88</f>
        <v>0</v>
      </c>
      <c r="BJ3" s="1">
        <f>FORMULAIRE!H88</f>
        <v>0</v>
      </c>
      <c r="BK3">
        <f>FORMULAIRE!D89</f>
        <v>0</v>
      </c>
      <c r="BL3">
        <f>FORMULAIRE!E89</f>
        <v>0</v>
      </c>
      <c r="BM3">
        <f>FORMULAIRE!F89</f>
        <v>0</v>
      </c>
      <c r="BN3">
        <f>FORMULAIRE!H89</f>
        <v>0</v>
      </c>
      <c r="BO3">
        <f>FORMULAIRE!D90</f>
        <v>0</v>
      </c>
      <c r="BP3">
        <f>FORMULAIRE!E90</f>
        <v>0</v>
      </c>
      <c r="BQ3">
        <f>FORMULAIRE!F90</f>
        <v>0</v>
      </c>
      <c r="BR3">
        <f>FORMULAIRE!H90</f>
        <v>0</v>
      </c>
      <c r="BS3">
        <f>FORMULAIRE!D91</f>
        <v>0</v>
      </c>
      <c r="BT3">
        <f>FORMULAIRE!E91</f>
        <v>0</v>
      </c>
      <c r="BU3">
        <f>FORMULAIRE!F91</f>
        <v>0</v>
      </c>
      <c r="BV3">
        <f>FORMULAIRE!H91</f>
        <v>0</v>
      </c>
      <c r="BW3">
        <f>FORMULAIRE!D92</f>
        <v>0</v>
      </c>
      <c r="BX3" s="1">
        <f>FORMULAIRE!E92</f>
        <v>0</v>
      </c>
      <c r="BY3" s="1">
        <f>FORMULAIRE!F92</f>
        <v>0</v>
      </c>
      <c r="BZ3" s="1">
        <f>FORMULAIRE!H92</f>
        <v>0</v>
      </c>
      <c r="CA3">
        <f>FORMULAIRE!D93</f>
        <v>0</v>
      </c>
      <c r="CB3" s="1">
        <f>FORMULAIRE!E93</f>
        <v>0</v>
      </c>
      <c r="CC3" s="1">
        <f>FORMULAIRE!F93</f>
        <v>0</v>
      </c>
      <c r="CD3" s="1">
        <f>FORMULAIRE!H93</f>
        <v>0</v>
      </c>
      <c r="CE3">
        <f>FORMULAIRE!D94</f>
        <v>0</v>
      </c>
      <c r="CF3" s="1">
        <f>FORMULAIRE!E94</f>
        <v>0</v>
      </c>
      <c r="CG3" s="1">
        <f>FORMULAIRE!F94</f>
        <v>0</v>
      </c>
      <c r="CH3" s="1">
        <f>FORMULAIRE!H94</f>
        <v>0</v>
      </c>
      <c r="CI3">
        <f>FORMULAIRE!D95</f>
        <v>0</v>
      </c>
      <c r="CJ3" s="1">
        <f>FORMULAIRE!E95</f>
        <v>0</v>
      </c>
      <c r="CK3" s="1">
        <f>FORMULAIRE!F95</f>
        <v>0</v>
      </c>
      <c r="CL3" s="1">
        <f>FORMULAIRE!H95</f>
        <v>0</v>
      </c>
      <c r="CM3">
        <f>FORMULAIRE!C97</f>
        <v>0</v>
      </c>
      <c r="CN3">
        <f>FORMULAIRE!D97</f>
        <v>0</v>
      </c>
      <c r="CO3">
        <f>FORMULAIRE!E97</f>
        <v>0</v>
      </c>
      <c r="CP3">
        <f>FORMULAIRE!F97</f>
        <v>0</v>
      </c>
      <c r="CQ3">
        <f>FORMULAIRE!H97</f>
        <v>0</v>
      </c>
      <c r="CR3" s="1">
        <f>FORMULAIRE!C98</f>
        <v>0</v>
      </c>
      <c r="CS3">
        <f>FORMULAIRE!D98</f>
        <v>0</v>
      </c>
      <c r="CT3" s="1">
        <f>FORMULAIRE!E98</f>
        <v>0</v>
      </c>
      <c r="CU3" s="1">
        <f>FORMULAIRE!F98</f>
        <v>0</v>
      </c>
      <c r="CV3" s="1">
        <f>FORMULAIRE!H98</f>
        <v>0</v>
      </c>
      <c r="CW3">
        <f>FORMULAIRE!C99</f>
        <v>0</v>
      </c>
      <c r="CX3">
        <f>FORMULAIRE!D99</f>
        <v>0</v>
      </c>
      <c r="CY3" s="1">
        <f>FORMULAIRE!E99</f>
        <v>0</v>
      </c>
      <c r="CZ3" s="1">
        <f>FORMULAIRE!F99</f>
        <v>0</v>
      </c>
      <c r="DA3" s="1">
        <f>FORMULAIRE!H99</f>
        <v>0</v>
      </c>
      <c r="DB3" s="1">
        <f>FORMULAIRE!E100</f>
        <v>0</v>
      </c>
      <c r="DC3">
        <f>FORMULAIRE!C103</f>
        <v>0</v>
      </c>
      <c r="DD3">
        <f>FORMULAIRE!E108</f>
        <v>0</v>
      </c>
      <c r="DE3" s="1">
        <f>FORMULAIRE!E109</f>
        <v>0</v>
      </c>
      <c r="DF3">
        <f>FORMULAIRE!E110</f>
        <v>0</v>
      </c>
      <c r="DG3" s="1">
        <f>FORMULAIRE!E111</f>
        <v>0</v>
      </c>
      <c r="DH3">
        <f>FORMULAIRE!E114</f>
        <v>0</v>
      </c>
      <c r="DI3">
        <f>FORMULAIRE!E115</f>
        <v>0</v>
      </c>
      <c r="DJ3">
        <f>FORMULAIRE!E118</f>
        <v>0</v>
      </c>
      <c r="DK3">
        <f>FORMULAIRE!E119</f>
        <v>0</v>
      </c>
      <c r="DL3">
        <f>FORMULAIRE!E120</f>
        <v>0</v>
      </c>
      <c r="DM3" s="1">
        <f>FORMULAIRE!E121</f>
        <v>0</v>
      </c>
      <c r="DN3">
        <f>FORMULAIRE!E123</f>
        <v>0</v>
      </c>
      <c r="DO3">
        <f>FORMULAIRE!E124</f>
        <v>0</v>
      </c>
      <c r="DP3">
        <f>FORMULAIRE!C127</f>
        <v>0</v>
      </c>
      <c r="DQ3">
        <f>FORMULAIRE!E131</f>
        <v>0</v>
      </c>
      <c r="DR3" s="1">
        <f>FORMULAIRE!E134</f>
        <v>0</v>
      </c>
      <c r="DS3" s="1">
        <f>FORMULAIRE!F134</f>
        <v>0</v>
      </c>
      <c r="DT3" s="1">
        <f>FORMULAIRE!G134</f>
        <v>0</v>
      </c>
      <c r="DU3">
        <f>FORMULAIRE!E135</f>
        <v>0</v>
      </c>
      <c r="DV3" s="1">
        <f>FORMULAIRE!F135</f>
        <v>0</v>
      </c>
      <c r="DW3" s="1">
        <f>FORMULAIRE!G135</f>
        <v>0</v>
      </c>
      <c r="DX3" s="1">
        <f>FORMULAIRE!E136</f>
        <v>0</v>
      </c>
      <c r="DY3" s="1">
        <f>FORMULAIRE!F136</f>
        <v>0</v>
      </c>
      <c r="DZ3" s="1">
        <f>FORMULAIRE!G136</f>
        <v>0</v>
      </c>
      <c r="EA3" s="1">
        <f>FORMULAIRE!E137</f>
        <v>0</v>
      </c>
      <c r="EB3" s="1">
        <f>FORMULAIRE!F137</f>
        <v>0</v>
      </c>
      <c r="EC3" s="1">
        <f>FORMULAIRE!G137</f>
        <v>0</v>
      </c>
      <c r="ED3" s="1">
        <f>FORMULAIRE!E138</f>
        <v>0</v>
      </c>
      <c r="EE3" s="1">
        <f>FORMULAIRE!F138</f>
        <v>0</v>
      </c>
      <c r="EF3" s="1">
        <f>FORMULAIRE!G138</f>
        <v>0</v>
      </c>
      <c r="EG3" s="1">
        <f>FORMULAIRE!E139</f>
        <v>0</v>
      </c>
      <c r="EH3" s="1">
        <f>FORMULAIRE!F139</f>
        <v>0</v>
      </c>
      <c r="EI3" s="1">
        <f>FORMULAIRE!G139</f>
        <v>0</v>
      </c>
      <c r="EJ3" s="1">
        <f>FORMULAIRE!E140</f>
        <v>0</v>
      </c>
      <c r="EK3" s="1">
        <f>FORMULAIRE!F140</f>
        <v>0</v>
      </c>
      <c r="EL3" s="1">
        <f>FORMULAIRE!G140</f>
        <v>0</v>
      </c>
      <c r="EM3" s="1">
        <f>FORMULAIRE!E141</f>
        <v>0</v>
      </c>
      <c r="EN3" s="1">
        <f>FORMULAIRE!F141</f>
        <v>0</v>
      </c>
      <c r="EO3" s="1">
        <f>FORMULAIRE!G141</f>
        <v>0</v>
      </c>
      <c r="EP3" s="1">
        <f>FORMULAIRE!E142</f>
        <v>0</v>
      </c>
      <c r="EQ3" s="1">
        <f>FORMULAIRE!F142</f>
        <v>0</v>
      </c>
      <c r="ER3" s="1">
        <f>FORMULAIRE!G142</f>
        <v>0</v>
      </c>
      <c r="ES3" s="1">
        <f>FORMULAIRE!E143</f>
        <v>0</v>
      </c>
      <c r="ET3" s="1">
        <f>FORMULAIRE!F143</f>
        <v>0</v>
      </c>
      <c r="EU3" s="1">
        <f>FORMULAIRE!G143</f>
        <v>0</v>
      </c>
      <c r="EV3" s="1">
        <f>FORMULAIRE!E144</f>
        <v>0</v>
      </c>
      <c r="EW3" s="1">
        <f>FORMULAIRE!F144</f>
        <v>0</v>
      </c>
      <c r="EX3" s="1">
        <f>FORMULAIRE!G144</f>
        <v>0</v>
      </c>
      <c r="EY3" s="1">
        <f>FORMULAIRE!E145</f>
        <v>0</v>
      </c>
      <c r="EZ3" s="1">
        <f>FORMULAIRE!F145</f>
        <v>0</v>
      </c>
      <c r="FA3" s="1">
        <f>FORMULAIRE!G145</f>
        <v>0</v>
      </c>
      <c r="FB3" s="1">
        <f>FORMULAIRE!E146</f>
        <v>0</v>
      </c>
      <c r="FC3" s="1">
        <f>FORMULAIRE!F146</f>
        <v>0</v>
      </c>
      <c r="FD3" s="1">
        <f>FORMULAIRE!G146</f>
        <v>0</v>
      </c>
      <c r="FE3" s="1">
        <f>FORMULAIRE!E147</f>
        <v>0</v>
      </c>
      <c r="FF3" s="1">
        <f>FORMULAIRE!F147</f>
        <v>0</v>
      </c>
      <c r="FG3" s="1">
        <f>FORMULAIRE!G147</f>
        <v>0</v>
      </c>
      <c r="FH3" s="1">
        <f>FORMULAIRE!E148</f>
        <v>0</v>
      </c>
      <c r="FI3" s="1">
        <f>FORMULAIRE!F148</f>
        <v>0</v>
      </c>
      <c r="FJ3" s="1">
        <f>FORMULAIRE!G148</f>
        <v>0</v>
      </c>
      <c r="FK3" s="1">
        <f>FORMULAIRE!E149</f>
        <v>0</v>
      </c>
      <c r="FL3" s="1">
        <f>FORMULAIRE!F149</f>
        <v>0</v>
      </c>
      <c r="FM3" s="1">
        <f>FORMULAIRE!G148</f>
        <v>0</v>
      </c>
      <c r="FN3" s="1">
        <f>FORMULAIRE!E150</f>
        <v>0</v>
      </c>
      <c r="FO3" s="1">
        <f>FORMULAIRE!F150</f>
        <v>0</v>
      </c>
      <c r="FP3" s="1">
        <f>FORMULAIRE!G150</f>
        <v>0</v>
      </c>
      <c r="FQ3" s="1">
        <f>FORMULAIRE!C152</f>
        <v>0</v>
      </c>
      <c r="FR3">
        <f>FORMULAIRE!D152</f>
        <v>0</v>
      </c>
      <c r="FS3">
        <f>FORMULAIRE!E152</f>
        <v>0</v>
      </c>
      <c r="FT3" s="1">
        <f>FORMULAIRE!G152</f>
        <v>0</v>
      </c>
      <c r="FU3">
        <f>FORMULAIRE!C153</f>
        <v>0</v>
      </c>
      <c r="FV3" s="1">
        <f>FORMULAIRE!D153</f>
        <v>0</v>
      </c>
      <c r="FW3" s="1">
        <f>FORMULAIRE!E153</f>
        <v>0</v>
      </c>
      <c r="FX3" s="1">
        <f>FORMULAIRE!G153</f>
        <v>0</v>
      </c>
      <c r="FY3">
        <f>FORMULAIRE!C154</f>
        <v>0</v>
      </c>
      <c r="FZ3" s="1">
        <f>FORMULAIRE!D154</f>
        <v>0</v>
      </c>
      <c r="GA3" s="1">
        <f>FORMULAIRE!E154</f>
        <v>0</v>
      </c>
      <c r="GB3" s="1">
        <f>FORMULAIRE!G154</f>
        <v>0</v>
      </c>
      <c r="GC3" s="1">
        <f>FORMULAIRE!E155</f>
        <v>0</v>
      </c>
      <c r="GD3" s="1">
        <f>FORMULAIRE!F155</f>
        <v>0</v>
      </c>
      <c r="GE3" s="1">
        <f>FORMULAIRE!G155</f>
        <v>0</v>
      </c>
      <c r="GF3">
        <f>FORMULAIRE!E156</f>
        <v>0</v>
      </c>
      <c r="GG3">
        <f>FORMULAIRE!F156</f>
        <v>0</v>
      </c>
      <c r="GH3" s="1">
        <f>FORMULAIRE!G156</f>
        <v>0</v>
      </c>
      <c r="GI3">
        <f>FORMULAIRE!E157</f>
        <v>0</v>
      </c>
      <c r="GJ3" s="1">
        <f>FORMULAIRE!F157</f>
        <v>0</v>
      </c>
      <c r="GK3" s="1">
        <f>FORMULAIRE!G157</f>
        <v>0</v>
      </c>
      <c r="GL3">
        <f>FORMULAIRE!E158</f>
        <v>0</v>
      </c>
      <c r="GM3">
        <f>FORMULAIRE!F158</f>
        <v>0</v>
      </c>
      <c r="GN3" s="1">
        <f>FORMULAIRE!G158</f>
        <v>0</v>
      </c>
      <c r="GO3">
        <f>FORMULAIRE!E162</f>
        <v>0</v>
      </c>
      <c r="GP3">
        <f>FORMULAIRE!F162</f>
        <v>0</v>
      </c>
      <c r="GQ3">
        <f>FORMULAIRE!E163</f>
        <v>0</v>
      </c>
      <c r="GR3">
        <f>FORMULAIRE!F163</f>
        <v>0</v>
      </c>
      <c r="GS3">
        <f>FORMULAIRE!F164</f>
        <v>0</v>
      </c>
      <c r="GT3">
        <f>FORMULAIRE!C167</f>
        <v>0</v>
      </c>
      <c r="GU3">
        <f>FORMULAIRE!E174</f>
        <v>0</v>
      </c>
      <c r="GV3">
        <f>FORMULAIRE!F174</f>
        <v>0</v>
      </c>
      <c r="GW3">
        <f>FORMULAIRE!G174</f>
        <v>0</v>
      </c>
      <c r="GX3">
        <f>FORMULAIRE!H174</f>
        <v>0</v>
      </c>
      <c r="GY3">
        <f>FORMULAIRE!I174</f>
        <v>0</v>
      </c>
      <c r="GZ3">
        <f>FORMULAIRE!E175</f>
        <v>0</v>
      </c>
      <c r="HA3">
        <f>FORMULAIRE!F175</f>
        <v>0</v>
      </c>
      <c r="HB3">
        <f>FORMULAIRE!G175</f>
        <v>0</v>
      </c>
      <c r="HC3">
        <f>FORMULAIRE!H175</f>
        <v>0</v>
      </c>
      <c r="HD3" s="1">
        <f>FORMULAIRE!I175</f>
        <v>0</v>
      </c>
      <c r="HE3">
        <f>FORMULAIRE!E177</f>
        <v>0</v>
      </c>
      <c r="HF3">
        <f>FORMULAIRE!F177</f>
        <v>0</v>
      </c>
      <c r="HG3">
        <f>FORMULAIRE!G177</f>
        <v>0</v>
      </c>
      <c r="HH3">
        <f>FORMULAIRE!H177</f>
        <v>0</v>
      </c>
      <c r="HI3">
        <f>FORMULAIRE!I177</f>
        <v>0</v>
      </c>
      <c r="HJ3">
        <f>FORMULAIRE!E180</f>
        <v>0</v>
      </c>
      <c r="HK3">
        <f>FORMULAIRE!F180</f>
        <v>0</v>
      </c>
      <c r="HL3">
        <f>FORMULAIRE!G180</f>
        <v>0</v>
      </c>
      <c r="HM3">
        <f>FORMULAIRE!E181</f>
        <v>0</v>
      </c>
      <c r="HN3">
        <f>FORMULAIRE!F181</f>
        <v>0</v>
      </c>
      <c r="HO3">
        <f>FORMULAIRE!G181</f>
        <v>0</v>
      </c>
      <c r="HP3">
        <f>FORMULAIRE!E183</f>
        <v>0</v>
      </c>
      <c r="HQ3">
        <f>FORMULAIRE!E184</f>
        <v>0</v>
      </c>
      <c r="HR3">
        <f>FORMULAIRE!E185</f>
        <v>0</v>
      </c>
      <c r="HS3">
        <f>FORMULAIRE!E186</f>
        <v>0</v>
      </c>
      <c r="HT3">
        <f>FORMULAIRE!C189</f>
        <v>0</v>
      </c>
      <c r="HU3">
        <f>FORMULAIRE!E196</f>
        <v>0</v>
      </c>
      <c r="HV3">
        <f>FORMULAIRE!E197</f>
        <v>0</v>
      </c>
      <c r="HW3">
        <f>FORMULAIRE!E198</f>
        <v>0</v>
      </c>
      <c r="HX3">
        <f>FORMULAIRE!E203</f>
        <v>0</v>
      </c>
      <c r="HY3">
        <f>FORMULAIRE!E205</f>
        <v>0</v>
      </c>
      <c r="HZ3">
        <f>FORMULAIRE!E207</f>
        <v>0</v>
      </c>
      <c r="IA3">
        <f>FORMULAIRE!E209</f>
        <v>0</v>
      </c>
      <c r="IB3">
        <f>FORMULAIRE!E211</f>
        <v>0</v>
      </c>
      <c r="IC3">
        <f>FORMULAIRE!E212</f>
        <v>0</v>
      </c>
      <c r="ID3">
        <f>FORMULAIRE!E213</f>
        <v>0</v>
      </c>
      <c r="IE3">
        <f>FORMULAIRE!C216</f>
        <v>0</v>
      </c>
      <c r="IF3">
        <f>FORMULAIRE!E223</f>
        <v>0</v>
      </c>
      <c r="IG3">
        <f>FORMULAIRE!G223</f>
        <v>0</v>
      </c>
      <c r="IH3">
        <f>FORMULAIRE!E224</f>
        <v>0</v>
      </c>
      <c r="II3">
        <f>FORMULAIRE!G224</f>
        <v>0</v>
      </c>
      <c r="IJ3">
        <f>FORMULAIRE!E225</f>
        <v>0</v>
      </c>
      <c r="IK3">
        <f>FORMULAIRE!G225</f>
        <v>0</v>
      </c>
      <c r="IL3">
        <f>FORMULAIRE!E226</f>
        <v>0</v>
      </c>
      <c r="IM3">
        <f>FORMULAIRE!G226</f>
        <v>0</v>
      </c>
      <c r="IN3">
        <f>FORMULAIRE!E227</f>
        <v>0</v>
      </c>
      <c r="IO3" s="1">
        <f>FORMULAIRE!G227</f>
        <v>0</v>
      </c>
      <c r="IP3">
        <f>FORMULAIRE!E228</f>
        <v>0</v>
      </c>
      <c r="IQ3">
        <f>FORMULAIRE!G228</f>
        <v>0</v>
      </c>
      <c r="IR3">
        <f>FORMULAIRE!E229</f>
        <v>0</v>
      </c>
      <c r="IS3">
        <f>FORMULAIRE!G229</f>
        <v>0</v>
      </c>
      <c r="IT3">
        <f>FORMULAIRE!C231</f>
        <v>0</v>
      </c>
      <c r="IU3">
        <f>FORMULAIRE!E231</f>
        <v>0</v>
      </c>
      <c r="IV3">
        <f>FORMULAIRE!G231</f>
        <v>0</v>
      </c>
      <c r="IW3">
        <f>FORMULAIRE!C233</f>
        <v>0</v>
      </c>
      <c r="IX3">
        <f>FORMULAIRE!E233</f>
        <v>0</v>
      </c>
      <c r="IY3">
        <f>FORMULAIRE!G233</f>
        <v>0</v>
      </c>
      <c r="IZ3">
        <f>FORMULAIRE!E234</f>
        <v>0</v>
      </c>
      <c r="JA3">
        <f>FORMULAIRE!G234</f>
        <v>0</v>
      </c>
      <c r="JB3">
        <f>FORMULAIRE!E235</f>
        <v>0</v>
      </c>
      <c r="JC3">
        <f>FORMULAIRE!G235</f>
        <v>0</v>
      </c>
      <c r="JD3">
        <f>FORMULAIRE!E241</f>
        <v>0</v>
      </c>
      <c r="JE3">
        <f>FORMULAIRE!G241</f>
        <v>0</v>
      </c>
      <c r="JF3">
        <f>FORMULAIRE!E242</f>
        <v>0</v>
      </c>
      <c r="JG3">
        <f>FORMULAIRE!G242</f>
        <v>0</v>
      </c>
      <c r="JH3">
        <f>FORMULAIRE!E243</f>
        <v>0</v>
      </c>
      <c r="JI3">
        <f>FORMULAIRE!G243</f>
        <v>0</v>
      </c>
      <c r="JJ3">
        <f>FORMULAIRE!E244</f>
        <v>0</v>
      </c>
      <c r="JK3" s="1">
        <f>FORMULAIRE!G244</f>
        <v>0</v>
      </c>
      <c r="JL3" s="1">
        <f>FORMULAIRE!E245</f>
        <v>0</v>
      </c>
      <c r="JM3" s="1">
        <f>FORMULAIRE!G245</f>
        <v>0</v>
      </c>
      <c r="JN3">
        <f>FORMULAIRE!E246</f>
        <v>0</v>
      </c>
      <c r="JO3">
        <f>FORMULAIRE!G246</f>
        <v>0</v>
      </c>
      <c r="JP3">
        <f>FORMULAIRE!E247</f>
        <v>0</v>
      </c>
      <c r="JQ3">
        <f>FORMULAIRE!G247</f>
        <v>0</v>
      </c>
      <c r="JR3">
        <f>FORMULAIRE!E251</f>
        <v>0</v>
      </c>
      <c r="JS3">
        <f>FORMULAIRE!G251</f>
        <v>0</v>
      </c>
      <c r="JT3">
        <f>FORMULAIRE!E252</f>
        <v>0</v>
      </c>
      <c r="JU3">
        <f>FORMULAIRE!G252</f>
        <v>0</v>
      </c>
      <c r="JV3">
        <f>FORMULAIRE!E253</f>
        <v>0</v>
      </c>
      <c r="JW3" s="1">
        <f>FORMULAIRE!G253</f>
        <v>0</v>
      </c>
      <c r="JX3" s="1">
        <f>FORMULAIRE!E254</f>
        <v>0</v>
      </c>
      <c r="JY3" s="1">
        <f>FORMULAIRE!G254</f>
        <v>0</v>
      </c>
      <c r="JZ3">
        <f>FORMULAIRE!E255</f>
        <v>0</v>
      </c>
      <c r="KA3">
        <f>FORMULAIRE!G255</f>
        <v>0</v>
      </c>
      <c r="KB3">
        <f>FORMULAIRE!E258</f>
        <v>0</v>
      </c>
      <c r="KC3">
        <f>FORMULAIRE!F258</f>
        <v>0</v>
      </c>
      <c r="KD3">
        <f>FORMULAIRE!E259</f>
        <v>0</v>
      </c>
      <c r="KE3">
        <f>FORMULAIRE!F259</f>
        <v>0</v>
      </c>
      <c r="KF3">
        <f>FORMULAIRE!E260</f>
        <v>0</v>
      </c>
      <c r="KG3" s="1">
        <f>FORMULAIRE!F260</f>
        <v>0</v>
      </c>
      <c r="KH3" s="1">
        <f>FORMULAIRE!E261</f>
        <v>0</v>
      </c>
      <c r="KI3" s="1">
        <f>FORMULAIRE!F261</f>
        <v>0</v>
      </c>
      <c r="KJ3">
        <f>FORMULAIRE!E268</f>
        <v>0</v>
      </c>
      <c r="KK3">
        <f>FORMULAIRE!G268</f>
        <v>0</v>
      </c>
      <c r="KL3">
        <f>FORMULAIRE!E269</f>
        <v>0</v>
      </c>
      <c r="KM3">
        <f>FORMULAIRE!G269</f>
        <v>0</v>
      </c>
      <c r="KN3">
        <f>FORMULAIRE!E270</f>
        <v>0</v>
      </c>
      <c r="KO3" s="1">
        <f>FORMULAIRE!G270</f>
        <v>0</v>
      </c>
      <c r="KP3">
        <f>FORMULAIRE!E271</f>
        <v>0</v>
      </c>
      <c r="KQ3" s="1">
        <f>FORMULAIRE!G271</f>
        <v>0</v>
      </c>
      <c r="KR3">
        <f>FORMULAIRE!E272</f>
        <v>0</v>
      </c>
      <c r="KS3">
        <f>FORMULAIRE!G272</f>
        <v>0</v>
      </c>
      <c r="KT3">
        <f>FORMULAIRE!E273</f>
        <v>0</v>
      </c>
      <c r="KU3">
        <f>FORMULAIRE!G273</f>
        <v>0</v>
      </c>
      <c r="KV3">
        <f>FORMULAIRE!E274</f>
        <v>0</v>
      </c>
      <c r="KW3">
        <f>FORMULAIRE!G274</f>
        <v>0</v>
      </c>
      <c r="KX3">
        <f>FORMULAIRE!E275</f>
        <v>0</v>
      </c>
      <c r="KY3">
        <f>FORMULAIRE!G275</f>
        <v>0</v>
      </c>
      <c r="KZ3">
        <f>FORMULAIRE!E276</f>
        <v>0</v>
      </c>
      <c r="LA3">
        <f>FORMULAIRE!G276</f>
        <v>0</v>
      </c>
      <c r="LB3">
        <f>FORMULAIRE!E277</f>
        <v>0</v>
      </c>
      <c r="LC3">
        <f>FORMULAIRE!G277</f>
        <v>0</v>
      </c>
      <c r="LD3">
        <f>FORMULAIRE!C279</f>
        <v>0</v>
      </c>
      <c r="LE3">
        <f>FORMULAIRE!E279</f>
        <v>0</v>
      </c>
      <c r="LF3">
        <f>FORMULAIRE!G279</f>
        <v>0</v>
      </c>
      <c r="LG3">
        <f>FORMULAIRE!C280</f>
        <v>0</v>
      </c>
      <c r="LH3">
        <f>FORMULAIRE!E280</f>
        <v>0</v>
      </c>
      <c r="LI3">
        <f>FORMULAIRE!G280</f>
        <v>0</v>
      </c>
      <c r="LJ3">
        <f>FORMULAIRE!C281</f>
        <v>0</v>
      </c>
      <c r="LK3">
        <f>FORMULAIRE!E281</f>
        <v>0</v>
      </c>
      <c r="LL3">
        <f>FORMULAIRE!G281</f>
        <v>0</v>
      </c>
      <c r="LM3">
        <f>FORMULAIRE!C282</f>
        <v>0</v>
      </c>
      <c r="LN3">
        <f>FORMULAIRE!E282</f>
        <v>0</v>
      </c>
      <c r="LO3">
        <f>FORMULAIRE!G282</f>
        <v>0</v>
      </c>
      <c r="LP3">
        <f>FORMULAIRE!E283</f>
        <v>0</v>
      </c>
      <c r="LQ3">
        <f>FORMULAIRE!G283</f>
        <v>0</v>
      </c>
      <c r="LR3">
        <f>FORMULAIRE!E284</f>
        <v>0</v>
      </c>
      <c r="LS3">
        <f>FORMULAIRE!G284</f>
        <v>0</v>
      </c>
      <c r="LT3">
        <f>FORMULAIRE!E291</f>
        <v>0</v>
      </c>
      <c r="LU3">
        <f>FORMULAIRE!G291</f>
        <v>0</v>
      </c>
      <c r="LV3">
        <f>FORMULAIRE!E292</f>
        <v>0</v>
      </c>
      <c r="LW3" s="1">
        <f>FORMULAIRE!G292</f>
        <v>0</v>
      </c>
      <c r="LX3" s="1">
        <f>FORMULAIRE!E293</f>
        <v>0</v>
      </c>
      <c r="LY3" s="1">
        <f>FORMULAIRE!G293</f>
        <v>0</v>
      </c>
      <c r="LZ3">
        <f>FORMULAIRE!E294</f>
        <v>0</v>
      </c>
      <c r="MA3">
        <f>FORMULAIRE!G294</f>
        <v>0</v>
      </c>
      <c r="MB3">
        <f>FORMULAIRE!E295</f>
        <v>0</v>
      </c>
      <c r="MC3">
        <f>FORMULAIRE!G295</f>
        <v>0</v>
      </c>
      <c r="MD3">
        <f>FORMULAIRE!E296</f>
        <v>0</v>
      </c>
      <c r="ME3">
        <f>FORMULAIRE!G296</f>
        <v>0</v>
      </c>
      <c r="MF3">
        <f>FORMULAIRE!E297</f>
        <v>0</v>
      </c>
      <c r="MG3">
        <f>FORMULAIRE!G297</f>
        <v>0</v>
      </c>
      <c r="MH3">
        <f>FORMULAIRE!E298</f>
        <v>0</v>
      </c>
      <c r="MI3">
        <f>FORMULAIRE!G298</f>
        <v>0</v>
      </c>
      <c r="MJ3">
        <f>FORMULAIRE!E299</f>
        <v>0</v>
      </c>
      <c r="MK3">
        <f>FORMULAIRE!G299</f>
        <v>0</v>
      </c>
      <c r="ML3">
        <f>FORMULAIRE!E300</f>
        <v>0</v>
      </c>
      <c r="MM3">
        <f>FORMULAIRE!G300</f>
        <v>0</v>
      </c>
      <c r="MN3">
        <f>FORMULAIRE!C302</f>
        <v>0</v>
      </c>
      <c r="MO3">
        <f>FORMULAIRE!E302</f>
        <v>0</v>
      </c>
      <c r="MP3">
        <f>FORMULAIRE!G302</f>
        <v>0</v>
      </c>
      <c r="MQ3">
        <f>FORMULAIRE!C303</f>
        <v>0</v>
      </c>
      <c r="MR3">
        <f>FORMULAIRE!E303</f>
        <v>0</v>
      </c>
      <c r="MS3">
        <f>FORMULAIRE!G303</f>
        <v>0</v>
      </c>
      <c r="MT3">
        <f>FORMULAIRE!C304</f>
        <v>0</v>
      </c>
      <c r="MU3" s="1">
        <f>FORMULAIRE!E304</f>
        <v>0</v>
      </c>
      <c r="MV3" s="1">
        <f>FORMULAIRE!G304</f>
        <v>0</v>
      </c>
      <c r="MW3">
        <f>FORMULAIRE!C305</f>
        <v>0</v>
      </c>
      <c r="MX3" s="1">
        <f>FORMULAIRE!E305</f>
        <v>0</v>
      </c>
      <c r="MY3" s="1">
        <f>FORMULAIRE!G305</f>
        <v>0</v>
      </c>
      <c r="MZ3">
        <f>FORMULAIRE!E306</f>
        <v>0</v>
      </c>
      <c r="NA3">
        <f>FORMULAIRE!G306</f>
        <v>0</v>
      </c>
      <c r="NB3">
        <f>FORMULAIRE!E307</f>
        <v>0</v>
      </c>
      <c r="NC3">
        <f>FORMULAIRE!G307</f>
        <v>0</v>
      </c>
      <c r="ND3">
        <f>FORMULAIRE!E314</f>
        <v>0</v>
      </c>
      <c r="NE3">
        <f>FORMULAIRE!E320</f>
        <v>0</v>
      </c>
      <c r="NF3">
        <f>FORMULAIRE!G320</f>
        <v>0</v>
      </c>
      <c r="NG3">
        <f>FORMULAIRE!E321</f>
        <v>0</v>
      </c>
      <c r="NH3">
        <f>FORMULAIRE!G321</f>
        <v>0</v>
      </c>
      <c r="NI3">
        <f>FORMULAIRE!E322</f>
        <v>0</v>
      </c>
      <c r="NJ3">
        <f>FORMULAIRE!G322</f>
        <v>0</v>
      </c>
      <c r="NK3">
        <f>FORMULAIRE!E323</f>
        <v>0</v>
      </c>
      <c r="NL3" s="1">
        <f>FORMULAIRE!G323</f>
        <v>0</v>
      </c>
      <c r="NM3">
        <f>FORMULAIRE!E324</f>
        <v>0</v>
      </c>
      <c r="NN3">
        <f>FORMULAIRE!G324</f>
        <v>0</v>
      </c>
      <c r="NO3">
        <f>FORMULAIRE!E325</f>
        <v>0</v>
      </c>
      <c r="NP3">
        <f>FORMULAIRE!G325</f>
        <v>0</v>
      </c>
      <c r="NQ3">
        <f>FORMULAIRE!E326</f>
        <v>0</v>
      </c>
      <c r="NR3">
        <f>FORMULAIRE!G326</f>
        <v>0</v>
      </c>
      <c r="NS3">
        <f>FORMULAIRE!E327</f>
        <v>0</v>
      </c>
      <c r="NT3">
        <f>FORMULAIRE!G327</f>
        <v>0</v>
      </c>
      <c r="NU3">
        <f>FORMULAIRE!C329</f>
        <v>0</v>
      </c>
      <c r="NV3" s="1">
        <f>FORMULAIRE!E329</f>
        <v>0</v>
      </c>
      <c r="NW3">
        <f>FORMULAIRE!G329</f>
        <v>0</v>
      </c>
      <c r="NX3">
        <f>FORMULAIRE!C330</f>
        <v>0</v>
      </c>
      <c r="NY3" s="1">
        <f>FORMULAIRE!E330</f>
        <v>0</v>
      </c>
      <c r="NZ3">
        <f>FORMULAIRE!G330</f>
        <v>0</v>
      </c>
      <c r="OA3">
        <f>FORMULAIRE!C331</f>
        <v>0</v>
      </c>
      <c r="OB3" s="1">
        <f>FORMULAIRE!E331</f>
        <v>0</v>
      </c>
      <c r="OC3">
        <f>FORMULAIRE!G331</f>
        <v>0</v>
      </c>
      <c r="OD3">
        <f>FORMULAIRE!C332</f>
        <v>0</v>
      </c>
      <c r="OE3" s="1">
        <f>FORMULAIRE!E332</f>
        <v>0</v>
      </c>
      <c r="OF3" s="1">
        <f>FORMULAIRE!G332</f>
        <v>0</v>
      </c>
      <c r="OG3">
        <f>FORMULAIRE!E334</f>
        <v>0</v>
      </c>
      <c r="OH3">
        <f>FORMULAIRE!E335</f>
        <v>0</v>
      </c>
      <c r="OI3">
        <f>FORMULAIRE!E337</f>
        <v>0</v>
      </c>
      <c r="OJ3">
        <f>FORMULAIRE!E338</f>
        <v>0</v>
      </c>
      <c r="OK3">
        <f>FORMULAIRE!E342</f>
        <v>0</v>
      </c>
      <c r="OL3">
        <f>FORMULAIRE!E343</f>
        <v>0</v>
      </c>
      <c r="OM3">
        <f>FORMULAIRE!E347</f>
        <v>0</v>
      </c>
      <c r="ON3">
        <f>FORMULAIRE!F347</f>
        <v>0</v>
      </c>
      <c r="OO3">
        <f>FORMULAIRE!G347</f>
        <v>0</v>
      </c>
      <c r="OP3">
        <f>FORMULAIRE!E349</f>
        <v>0</v>
      </c>
      <c r="OQ3">
        <f>FORMULAIRE!E354</f>
        <v>0</v>
      </c>
      <c r="OR3">
        <f>FORMULAIRE!E355</f>
        <v>0</v>
      </c>
      <c r="OS3">
        <f>FORMULAIRE!E356</f>
        <v>0</v>
      </c>
      <c r="OT3">
        <f>FORMULAIRE!E357</f>
        <v>0</v>
      </c>
      <c r="OU3">
        <f>FORMULAIRE!E358</f>
        <v>0</v>
      </c>
      <c r="OV3">
        <f>FORMULAIRE!E359</f>
        <v>0</v>
      </c>
      <c r="OW3">
        <f>FORMULAIRE!D361</f>
        <v>0</v>
      </c>
      <c r="OX3">
        <f>FORMULAIRE!E361</f>
        <v>0</v>
      </c>
      <c r="OY3">
        <f>FORMULAIRE!D362</f>
        <v>0</v>
      </c>
      <c r="OZ3">
        <f>FORMULAIRE!E362</f>
        <v>0</v>
      </c>
      <c r="PA3">
        <f>FORMULAIRE!D363</f>
        <v>0</v>
      </c>
      <c r="PB3">
        <f>FORMULAIRE!E363</f>
        <v>0</v>
      </c>
      <c r="PC3">
        <f>FORMULAIRE!E364</f>
        <v>0</v>
      </c>
      <c r="PD3">
        <f>FORMULAIRE!E365</f>
        <v>0</v>
      </c>
      <c r="PE3">
        <f>FORMULAIRE!E366</f>
        <v>0</v>
      </c>
      <c r="PF3">
        <f>FORMULAIRE!D368</f>
        <v>0</v>
      </c>
      <c r="PG3">
        <f>FORMULAIRE!E368</f>
        <v>0</v>
      </c>
      <c r="PH3">
        <f>FORMULAIRE!D369</f>
        <v>0</v>
      </c>
      <c r="PI3">
        <f>FORMULAIRE!E369</f>
        <v>0</v>
      </c>
      <c r="PJ3">
        <f>FORMULAIRE!C373</f>
        <v>0</v>
      </c>
      <c r="PK3">
        <f>FORMULAIRE!C377</f>
        <v>0</v>
      </c>
      <c r="PL3">
        <f>FORMULAIRE!C380</f>
        <v>0</v>
      </c>
      <c r="PM3">
        <f>FORMULAIRE!E388</f>
        <v>0</v>
      </c>
      <c r="PN3">
        <f>FORMULAIRE!F388</f>
        <v>0</v>
      </c>
      <c r="PO3">
        <f>FORMULAIRE!G388</f>
        <v>0</v>
      </c>
      <c r="PP3">
        <f>FORMULAIRE!H388</f>
        <v>0</v>
      </c>
      <c r="PQ3">
        <f>FORMULAIRE!I388</f>
        <v>0</v>
      </c>
      <c r="PR3">
        <f>FORMULAIRE!E390</f>
        <v>0</v>
      </c>
      <c r="PS3">
        <f>FORMULAIRE!F390</f>
        <v>0</v>
      </c>
      <c r="PT3">
        <f>FORMULAIRE!G390</f>
        <v>0</v>
      </c>
      <c r="PU3">
        <f>FORMULAIRE!H390</f>
        <v>0</v>
      </c>
      <c r="PV3">
        <f>FORMULAIRE!I390</f>
        <v>0</v>
      </c>
      <c r="PW3">
        <f>FORMULAIRE!E395</f>
        <v>0</v>
      </c>
      <c r="PX3">
        <f>FORMULAIRE!F395</f>
        <v>0</v>
      </c>
      <c r="PY3">
        <f>FORMULAIRE!G395</f>
        <v>0</v>
      </c>
      <c r="PZ3">
        <f>FORMULAIRE!H395</f>
        <v>0</v>
      </c>
      <c r="QA3">
        <f>FORMULAIRE!I395</f>
        <v>0</v>
      </c>
      <c r="QB3">
        <f>FORMULAIRE!E396</f>
        <v>0</v>
      </c>
      <c r="QC3">
        <f>FORMULAIRE!F396</f>
        <v>0</v>
      </c>
      <c r="QD3">
        <f>FORMULAIRE!G396</f>
        <v>0</v>
      </c>
      <c r="QE3">
        <f>FORMULAIRE!H396</f>
        <v>0</v>
      </c>
      <c r="QF3">
        <f>FORMULAIRE!I396</f>
        <v>0</v>
      </c>
      <c r="QG3">
        <f>FORMULAIRE!E397</f>
        <v>0</v>
      </c>
      <c r="QH3">
        <f>FORMULAIRE!F397</f>
        <v>0</v>
      </c>
      <c r="QI3">
        <f>FORMULAIRE!G397</f>
        <v>0</v>
      </c>
      <c r="QJ3">
        <f>FORMULAIRE!H397</f>
        <v>0</v>
      </c>
      <c r="QK3">
        <f>FORMULAIRE!I397</f>
        <v>0</v>
      </c>
      <c r="QL3">
        <f>FORMULAIRE!E398</f>
        <v>0</v>
      </c>
      <c r="QM3">
        <f>FORMULAIRE!F398</f>
        <v>0</v>
      </c>
      <c r="QN3">
        <f>FORMULAIRE!G398</f>
        <v>0</v>
      </c>
      <c r="QO3">
        <f>FORMULAIRE!H398</f>
        <v>0</v>
      </c>
      <c r="QP3">
        <f>FORMULAIRE!I398</f>
        <v>0</v>
      </c>
      <c r="QQ3">
        <f>FORMULAIRE!E399</f>
        <v>0</v>
      </c>
      <c r="QR3">
        <f>FORMULAIRE!F399</f>
        <v>0</v>
      </c>
      <c r="QS3">
        <f>FORMULAIRE!G399</f>
        <v>0</v>
      </c>
      <c r="QT3">
        <f>FORMULAIRE!H399</f>
        <v>0</v>
      </c>
      <c r="QU3">
        <f>FORMULAIRE!I399</f>
        <v>0</v>
      </c>
      <c r="QV3">
        <f>FORMULAIRE!E400</f>
        <v>0</v>
      </c>
      <c r="QW3">
        <f>FORMULAIRE!F400</f>
        <v>0</v>
      </c>
      <c r="QX3">
        <f>FORMULAIRE!G400</f>
        <v>0</v>
      </c>
      <c r="QY3">
        <f>FORMULAIRE!H400</f>
        <v>0</v>
      </c>
      <c r="QZ3">
        <f>FORMULAIRE!I400</f>
        <v>0</v>
      </c>
      <c r="RA3">
        <f>FORMULAIRE!E401</f>
        <v>0</v>
      </c>
      <c r="RB3" s="1">
        <f>FORMULAIRE!F401</f>
        <v>0</v>
      </c>
      <c r="RC3" s="1">
        <f>FORMULAIRE!G401</f>
        <v>0</v>
      </c>
      <c r="RD3" s="1">
        <f>FORMULAIRE!H401</f>
        <v>0</v>
      </c>
      <c r="RE3" s="1">
        <f>FORMULAIRE!I401</f>
        <v>0</v>
      </c>
      <c r="RF3">
        <f>FORMULAIRE!E402</f>
        <v>0</v>
      </c>
      <c r="RG3">
        <f>FORMULAIRE!F402</f>
        <v>0</v>
      </c>
      <c r="RH3">
        <f>FORMULAIRE!G402</f>
        <v>0</v>
      </c>
      <c r="RI3">
        <f>FORMULAIRE!H402</f>
        <v>0</v>
      </c>
      <c r="RJ3">
        <f>FORMULAIRE!I402</f>
        <v>0</v>
      </c>
      <c r="RK3">
        <f>FORMULAIRE!E403</f>
        <v>0</v>
      </c>
      <c r="RL3">
        <f>FORMULAIRE!F403</f>
        <v>0</v>
      </c>
      <c r="RM3">
        <f>FORMULAIRE!G403</f>
        <v>0</v>
      </c>
      <c r="RN3">
        <f>FORMULAIRE!H403</f>
        <v>0</v>
      </c>
      <c r="RO3">
        <f>FORMULAIRE!I403</f>
        <v>0</v>
      </c>
      <c r="RP3">
        <f>FORMULAIRE!E404</f>
        <v>0</v>
      </c>
      <c r="RQ3">
        <f>FORMULAIRE!F404</f>
        <v>0</v>
      </c>
      <c r="RR3">
        <f>FORMULAIRE!G404</f>
        <v>0</v>
      </c>
      <c r="RS3">
        <f>FORMULAIRE!H404</f>
        <v>0</v>
      </c>
      <c r="RT3">
        <f>FORMULAIRE!I404</f>
        <v>0</v>
      </c>
      <c r="RU3">
        <f>FORMULAIRE!E405</f>
        <v>0</v>
      </c>
      <c r="RV3">
        <f>FORMULAIRE!F405</f>
        <v>0</v>
      </c>
      <c r="RW3">
        <f>FORMULAIRE!G405</f>
        <v>0</v>
      </c>
      <c r="RX3">
        <f>FORMULAIRE!H405</f>
        <v>0</v>
      </c>
      <c r="RY3">
        <f>FORMULAIRE!I405</f>
        <v>0</v>
      </c>
      <c r="RZ3">
        <f>FORMULAIRE!E406</f>
        <v>0</v>
      </c>
      <c r="SA3">
        <f>FORMULAIRE!F406</f>
        <v>0</v>
      </c>
      <c r="SB3">
        <f>FORMULAIRE!G406</f>
        <v>0</v>
      </c>
      <c r="SC3">
        <f>FORMULAIRE!H406</f>
        <v>0</v>
      </c>
      <c r="SD3">
        <f>FORMULAIRE!I406</f>
        <v>0</v>
      </c>
      <c r="SE3">
        <f>FORMULAIRE!E407</f>
        <v>0</v>
      </c>
      <c r="SF3">
        <f>FORMULAIRE!F407</f>
        <v>0</v>
      </c>
      <c r="SG3">
        <f>FORMULAIRE!G407</f>
        <v>0</v>
      </c>
      <c r="SH3">
        <f>FORMULAIRE!H407</f>
        <v>0</v>
      </c>
      <c r="SI3">
        <f>FORMULAIRE!I407</f>
        <v>0</v>
      </c>
      <c r="SJ3">
        <f>FORMULAIRE!E408</f>
        <v>0</v>
      </c>
      <c r="SK3">
        <f>FORMULAIRE!F408</f>
        <v>0</v>
      </c>
      <c r="SL3">
        <f>FORMULAIRE!G408</f>
        <v>0</v>
      </c>
      <c r="SM3">
        <f>FORMULAIRE!H408</f>
        <v>0</v>
      </c>
      <c r="SN3">
        <f>FORMULAIRE!I408</f>
        <v>0</v>
      </c>
      <c r="SO3">
        <f>FORMULAIRE!E409</f>
        <v>0</v>
      </c>
      <c r="SP3">
        <f>FORMULAIRE!F409</f>
        <v>0</v>
      </c>
      <c r="SQ3">
        <f>FORMULAIRE!G409</f>
        <v>0</v>
      </c>
      <c r="SR3">
        <f>FORMULAIRE!H409</f>
        <v>0</v>
      </c>
      <c r="SS3">
        <f>FORMULAIRE!I409</f>
        <v>0</v>
      </c>
      <c r="ST3">
        <f>FORMULAIRE!E410</f>
        <v>0</v>
      </c>
      <c r="SU3">
        <f>FORMULAIRE!F410</f>
        <v>0</v>
      </c>
      <c r="SV3">
        <f>FORMULAIRE!G410</f>
        <v>0</v>
      </c>
      <c r="SW3">
        <f>FORMULAIRE!H410</f>
        <v>0</v>
      </c>
      <c r="SX3">
        <f>FORMULAIRE!I410</f>
        <v>0</v>
      </c>
      <c r="SY3">
        <f>FORMULAIRE!E411</f>
        <v>0</v>
      </c>
      <c r="SZ3">
        <f>FORMULAIRE!F411</f>
        <v>0</v>
      </c>
      <c r="TA3">
        <f>FORMULAIRE!G411</f>
        <v>0</v>
      </c>
      <c r="TB3">
        <f>FORMULAIRE!H411</f>
        <v>0</v>
      </c>
      <c r="TC3">
        <f>FORMULAIRE!I411</f>
        <v>0</v>
      </c>
      <c r="TD3">
        <f>FORMULAIRE!E412</f>
        <v>0</v>
      </c>
      <c r="TE3">
        <f>FORMULAIRE!F412</f>
        <v>0</v>
      </c>
      <c r="TF3">
        <f>FORMULAIRE!G412</f>
        <v>0</v>
      </c>
      <c r="TG3">
        <f>FORMULAIRE!H412</f>
        <v>0</v>
      </c>
      <c r="TH3">
        <f>FORMULAIRE!I412</f>
        <v>0</v>
      </c>
      <c r="TI3">
        <f>FORMULAIRE!E413</f>
        <v>0</v>
      </c>
      <c r="TJ3">
        <f>FORMULAIRE!F413</f>
        <v>0</v>
      </c>
      <c r="TK3">
        <f>FORMULAIRE!G413</f>
        <v>0</v>
      </c>
      <c r="TL3">
        <f>FORMULAIRE!H413</f>
        <v>0</v>
      </c>
      <c r="TM3">
        <f>FORMULAIRE!I413</f>
        <v>0</v>
      </c>
      <c r="TN3">
        <f>FORMULAIRE!C415</f>
        <v>0</v>
      </c>
      <c r="TO3">
        <f>FORMULAIRE!E415</f>
        <v>0</v>
      </c>
      <c r="TP3">
        <f>FORMULAIRE!F415</f>
        <v>0</v>
      </c>
      <c r="TQ3">
        <f>FORMULAIRE!G415</f>
        <v>0</v>
      </c>
      <c r="TR3">
        <f>FORMULAIRE!H415</f>
        <v>0</v>
      </c>
      <c r="TS3">
        <f>FORMULAIRE!I415</f>
        <v>0</v>
      </c>
      <c r="TT3">
        <f>FORMULAIRE!C416</f>
        <v>0</v>
      </c>
      <c r="TU3">
        <f>FORMULAIRE!E416</f>
        <v>0</v>
      </c>
      <c r="TV3">
        <f>FORMULAIRE!F416</f>
        <v>0</v>
      </c>
      <c r="TW3">
        <f>FORMULAIRE!G416</f>
        <v>0</v>
      </c>
      <c r="TX3">
        <f>FORMULAIRE!H416</f>
        <v>0</v>
      </c>
      <c r="TY3">
        <f>FORMULAIRE!I416</f>
        <v>0</v>
      </c>
      <c r="TZ3">
        <f>FORMULAIRE!C417</f>
        <v>0</v>
      </c>
      <c r="UA3">
        <f>FORMULAIRE!E417</f>
        <v>0</v>
      </c>
      <c r="UB3">
        <f>FORMULAIRE!F417</f>
        <v>0</v>
      </c>
      <c r="UC3">
        <f>FORMULAIRE!G417</f>
        <v>0</v>
      </c>
      <c r="UD3">
        <f>FORMULAIRE!H417</f>
        <v>0</v>
      </c>
      <c r="UE3">
        <f>FORMULAIRE!I417</f>
        <v>0</v>
      </c>
      <c r="UF3">
        <f>FORMULAIRE!C418</f>
        <v>0</v>
      </c>
      <c r="UG3">
        <f>FORMULAIRE!E418</f>
        <v>0</v>
      </c>
      <c r="UH3">
        <f>FORMULAIRE!F418</f>
        <v>0</v>
      </c>
      <c r="UI3">
        <f>FORMULAIRE!G418</f>
        <v>0</v>
      </c>
      <c r="UJ3">
        <f>FORMULAIRE!H418</f>
        <v>0</v>
      </c>
      <c r="UK3">
        <f>FORMULAIRE!I418</f>
        <v>0</v>
      </c>
      <c r="UL3">
        <f>FORMULAIRE!C419</f>
        <v>0</v>
      </c>
      <c r="UM3">
        <f>FORMULAIRE!E419</f>
        <v>0</v>
      </c>
      <c r="UN3">
        <f>FORMULAIRE!F419</f>
        <v>0</v>
      </c>
      <c r="UO3">
        <f>FORMULAIRE!G419</f>
        <v>0</v>
      </c>
      <c r="UP3">
        <f>FORMULAIRE!H419</f>
        <v>0</v>
      </c>
      <c r="UQ3">
        <f>FORMULAIRE!I419</f>
        <v>0</v>
      </c>
      <c r="UR3">
        <f>FORMULAIRE!E420</f>
        <v>0</v>
      </c>
      <c r="US3">
        <f>FORMULAIRE!F420</f>
        <v>0</v>
      </c>
      <c r="UT3">
        <f>FORMULAIRE!G420</f>
        <v>0</v>
      </c>
      <c r="UU3">
        <f>FORMULAIRE!H420</f>
        <v>0</v>
      </c>
      <c r="UV3">
        <f>FORMULAIRE!I420</f>
        <v>0</v>
      </c>
      <c r="UW3">
        <f>FORMULAIRE!E421</f>
        <v>0</v>
      </c>
      <c r="UX3">
        <f>FORMULAIRE!F421</f>
        <v>0</v>
      </c>
      <c r="UY3">
        <f>FORMULAIRE!G421</f>
        <v>0</v>
      </c>
      <c r="UZ3">
        <f>FORMULAIRE!H421</f>
        <v>0</v>
      </c>
      <c r="VA3">
        <f>FORMULAIRE!I421</f>
        <v>0</v>
      </c>
      <c r="VB3">
        <f>FORMULAIRE!G425</f>
        <v>0</v>
      </c>
      <c r="VC3">
        <f>FORMULAIRE!G426</f>
        <v>0</v>
      </c>
      <c r="VD3">
        <f>FORMULAIRE!E432</f>
        <v>0</v>
      </c>
      <c r="VE3">
        <f>FORMULAIRE!E437</f>
        <v>0</v>
      </c>
      <c r="VF3">
        <f>FORMULAIRE!E438</f>
        <v>0</v>
      </c>
      <c r="VG3">
        <f>FORMULAIRE!E439</f>
        <v>0</v>
      </c>
      <c r="VH3">
        <f>FORMULAIRE!E440</f>
        <v>0</v>
      </c>
      <c r="VI3">
        <f>FORMULAIRE!E441</f>
        <v>0</v>
      </c>
      <c r="VJ3">
        <f>FORMULAIRE!E442</f>
        <v>0</v>
      </c>
      <c r="VK3">
        <f>FORMULAIRE!E443</f>
        <v>0</v>
      </c>
      <c r="VL3" s="1">
        <f>FORMULAIRE!E444</f>
        <v>0</v>
      </c>
      <c r="VM3">
        <f>FORMULAIRE!E445</f>
        <v>0</v>
      </c>
      <c r="VN3" s="1">
        <f>FORMULAIRE!E446</f>
        <v>0</v>
      </c>
      <c r="VO3">
        <f>FORMULAIRE!C448</f>
        <v>0</v>
      </c>
      <c r="VP3">
        <f>FORMULAIRE!E448</f>
        <v>0</v>
      </c>
      <c r="VQ3">
        <f>FORMULAIRE!C449</f>
        <v>0</v>
      </c>
      <c r="VR3">
        <f>FORMULAIRE!E449</f>
        <v>0</v>
      </c>
      <c r="VS3">
        <f>FORMULAIRE!C450</f>
        <v>0</v>
      </c>
      <c r="VT3">
        <f>FORMULAIRE!E450</f>
        <v>0</v>
      </c>
      <c r="VU3">
        <f>FORMULAIRE!C451</f>
        <v>0</v>
      </c>
      <c r="VV3">
        <f>FORMULAIRE!E451</f>
        <v>0</v>
      </c>
      <c r="VW3">
        <f>FORMULAIRE!C452</f>
        <v>0</v>
      </c>
      <c r="VX3">
        <f>FORMULAIRE!E452</f>
        <v>0</v>
      </c>
      <c r="VY3">
        <f>FORMULAIRE!E453</f>
        <v>0</v>
      </c>
      <c r="VZ3">
        <f>FORMULAIRE!E454</f>
        <v>0</v>
      </c>
      <c r="WA3">
        <f>FORMULAIRE!F463</f>
        <v>0</v>
      </c>
      <c r="WB3">
        <f>FORMULAIRE!F464</f>
        <v>0</v>
      </c>
      <c r="WC3">
        <f>FORMULAIRE!F465</f>
        <v>0</v>
      </c>
      <c r="WD3">
        <f>FORMULAIRE!F466</f>
        <v>0</v>
      </c>
      <c r="WE3">
        <f>FORMULAIRE!F467</f>
        <v>0</v>
      </c>
      <c r="WF3">
        <f>FORMULAIRE!F468</f>
        <v>0</v>
      </c>
      <c r="WG3">
        <f>FORMULAIRE!F469</f>
        <v>0</v>
      </c>
      <c r="WH3" s="1">
        <f>FORMULAIRE!F470</f>
        <v>0</v>
      </c>
      <c r="WI3">
        <f>FORMULAIRE!F471</f>
        <v>0</v>
      </c>
      <c r="WJ3">
        <f>FORMULAIRE!F472</f>
        <v>0</v>
      </c>
      <c r="WK3">
        <f>FORMULAIRE!F473</f>
        <v>0</v>
      </c>
      <c r="WL3">
        <f>FORMULAIRE!F474</f>
        <v>0</v>
      </c>
      <c r="WM3">
        <f>FORMULAIRE!F475</f>
        <v>0</v>
      </c>
      <c r="WN3">
        <f>FORMULAIRE!F476</f>
        <v>0</v>
      </c>
      <c r="WO3">
        <f>FORMULAIRE!C478</f>
        <v>0</v>
      </c>
      <c r="WP3">
        <f>FORMULAIRE!E478</f>
        <v>0</v>
      </c>
      <c r="WQ3">
        <f>FORMULAIRE!C479</f>
        <v>0</v>
      </c>
      <c r="WR3">
        <f>FORMULAIRE!E479</f>
        <v>0</v>
      </c>
      <c r="WS3">
        <f>FORMULAIRE!F480</f>
        <v>0</v>
      </c>
      <c r="WT3">
        <f>FORMULAIRE!F481</f>
        <v>0</v>
      </c>
      <c r="WU3">
        <f>FORMULAIRE!C485</f>
        <v>0</v>
      </c>
      <c r="WV3">
        <f>FORMULAIRE!E492</f>
        <v>0</v>
      </c>
      <c r="WW3">
        <f>FORMULAIRE!E493</f>
        <v>0</v>
      </c>
      <c r="WX3">
        <f>FORMULAIRE!E494</f>
        <v>0</v>
      </c>
      <c r="WY3">
        <f>FORMULAIRE!E495</f>
        <v>0</v>
      </c>
      <c r="WZ3">
        <f>FORMULAIRE!E496</f>
        <v>0</v>
      </c>
      <c r="XA3">
        <f>FORMULAIRE!E497</f>
        <v>0</v>
      </c>
      <c r="XB3">
        <f>FORMULAIRE!E498</f>
        <v>0</v>
      </c>
      <c r="XC3">
        <f>FORMULAIRE!E499</f>
        <v>0</v>
      </c>
      <c r="XD3">
        <f>FORMULAIRE!E500</f>
        <v>0</v>
      </c>
      <c r="XE3">
        <f>FORMULAIRE!E501</f>
        <v>0</v>
      </c>
      <c r="XF3">
        <f>FORMULAIRE!E502</f>
        <v>0</v>
      </c>
      <c r="XG3">
        <f>FORMULAIRE!E503</f>
        <v>0</v>
      </c>
      <c r="XH3">
        <f>FORMULAIRE!E504</f>
        <v>0</v>
      </c>
      <c r="XI3">
        <f>FORMULAIRE!E510</f>
        <v>0</v>
      </c>
      <c r="XJ3">
        <f>FORMULAIRE!E511</f>
        <v>0</v>
      </c>
      <c r="XK3">
        <f>FORMULAIRE!E512</f>
        <v>0</v>
      </c>
      <c r="XL3">
        <f>FORMULAIRE!E513</f>
        <v>0</v>
      </c>
      <c r="XM3">
        <f>FORMULAIRE!E514</f>
        <v>0</v>
      </c>
      <c r="XN3">
        <f>FORMULAIRE!E515</f>
        <v>0</v>
      </c>
      <c r="XO3">
        <f>FORMULAIRE!E520</f>
        <v>0</v>
      </c>
      <c r="XP3">
        <f>FORMULAIRE!E521</f>
        <v>0</v>
      </c>
      <c r="XQ3">
        <f>FORMULAIRE!E522</f>
        <v>0</v>
      </c>
      <c r="XR3">
        <f>FORMULAIRE!E523</f>
        <v>0</v>
      </c>
      <c r="XS3">
        <f>FORMULAIRE!E524</f>
        <v>0</v>
      </c>
      <c r="XT3">
        <f>FORMULAIRE!E529</f>
        <v>0</v>
      </c>
      <c r="XU3">
        <f>FORMULAIRE!E530</f>
        <v>0</v>
      </c>
      <c r="XV3">
        <f>FORMULAIRE!E531</f>
        <v>0</v>
      </c>
      <c r="XW3">
        <f>FORMULAIRE!E532</f>
        <v>0</v>
      </c>
      <c r="XX3">
        <f>FORMULAIRE!E533</f>
        <v>0</v>
      </c>
      <c r="XY3">
        <f>FORMULAIRE!E534</f>
        <v>0</v>
      </c>
      <c r="XZ3">
        <f>FORMULAIRE!E535</f>
        <v>0</v>
      </c>
      <c r="YA3">
        <f>FORMULAIRE!E536</f>
        <v>0</v>
      </c>
      <c r="YB3">
        <f>FORMULAIRE!E541</f>
        <v>0</v>
      </c>
      <c r="YC3">
        <f>FORMULAIRE!E544</f>
        <v>0</v>
      </c>
      <c r="YD3">
        <f>FORMULAIRE!E545</f>
        <v>0</v>
      </c>
      <c r="YE3">
        <f>FORMULAIRE!E546</f>
        <v>0</v>
      </c>
      <c r="YF3">
        <f>FORMULAIRE!E552</f>
        <v>0</v>
      </c>
      <c r="YG3">
        <f>FORMULAIRE!F552</f>
        <v>0</v>
      </c>
      <c r="YH3">
        <f>FORMULAIRE!G552</f>
        <v>0</v>
      </c>
      <c r="YI3">
        <f>FORMULAIRE!H552</f>
        <v>0</v>
      </c>
      <c r="YJ3">
        <f>FORMULAIRE!I552</f>
        <v>0</v>
      </c>
      <c r="YK3">
        <f>FORMULAIRE!E553</f>
        <v>0</v>
      </c>
      <c r="YL3">
        <f>FORMULAIRE!F553</f>
        <v>0</v>
      </c>
      <c r="YM3">
        <f>FORMULAIRE!G553</f>
        <v>0</v>
      </c>
      <c r="YN3">
        <f>FORMULAIRE!H553</f>
        <v>0</v>
      </c>
      <c r="YO3">
        <f>FORMULAIRE!I553</f>
        <v>0</v>
      </c>
      <c r="YP3">
        <f>FORMULAIRE!E554</f>
        <v>0</v>
      </c>
      <c r="YQ3">
        <f>FORMULAIRE!F554</f>
        <v>0</v>
      </c>
      <c r="YR3" s="1">
        <f>FORMULAIRE!G554</f>
        <v>0</v>
      </c>
      <c r="YS3" s="1">
        <f>FORMULAIRE!H554</f>
        <v>0</v>
      </c>
      <c r="YT3" s="1">
        <f>FORMULAIRE!I554</f>
        <v>0</v>
      </c>
      <c r="YU3">
        <f>FORMULAIRE!E555</f>
        <v>0</v>
      </c>
      <c r="YV3">
        <f>FORMULAIRE!F555</f>
        <v>0</v>
      </c>
      <c r="YW3">
        <f>FORMULAIRE!G555</f>
        <v>0</v>
      </c>
      <c r="YX3">
        <f>FORMULAIRE!H555</f>
        <v>0</v>
      </c>
      <c r="YY3">
        <f>FORMULAIRE!I555</f>
        <v>0</v>
      </c>
      <c r="YZ3">
        <f>FORMULAIRE!E556</f>
        <v>0</v>
      </c>
      <c r="ZA3">
        <f>FORMULAIRE!F556</f>
        <v>0</v>
      </c>
      <c r="ZB3">
        <f>FORMULAIRE!G556</f>
        <v>0</v>
      </c>
      <c r="ZC3">
        <f>FORMULAIRE!H556</f>
        <v>0</v>
      </c>
      <c r="ZD3">
        <f>FORMULAIRE!I556</f>
        <v>0</v>
      </c>
      <c r="ZE3">
        <f>FORMULAIRE!E557</f>
        <v>0</v>
      </c>
      <c r="ZF3">
        <f>FORMULAIRE!F557</f>
        <v>0</v>
      </c>
      <c r="ZG3">
        <f>FORMULAIRE!G557</f>
        <v>0</v>
      </c>
      <c r="ZH3">
        <f>FORMULAIRE!H557</f>
        <v>0</v>
      </c>
      <c r="ZI3">
        <f>FORMULAIRE!I557</f>
        <v>0</v>
      </c>
      <c r="ZJ3">
        <f>FORMULAIRE!E558</f>
        <v>0</v>
      </c>
      <c r="ZK3">
        <f>FORMULAIRE!F558</f>
        <v>0</v>
      </c>
      <c r="ZL3">
        <f>FORMULAIRE!G558</f>
        <v>0</v>
      </c>
      <c r="ZM3">
        <f>FORMULAIRE!H558</f>
        <v>0</v>
      </c>
      <c r="ZN3">
        <f>FORMULAIRE!I558</f>
        <v>0</v>
      </c>
      <c r="ZO3">
        <f>FORMULAIRE!E559</f>
        <v>0</v>
      </c>
      <c r="ZP3">
        <f>FORMULAIRE!F559</f>
        <v>0</v>
      </c>
      <c r="ZQ3">
        <f>FORMULAIRE!G559</f>
        <v>0</v>
      </c>
      <c r="ZR3">
        <f>FORMULAIRE!H559</f>
        <v>0</v>
      </c>
      <c r="ZS3">
        <f>FORMULAIRE!I559</f>
        <v>0</v>
      </c>
      <c r="ZT3">
        <f>FORMULAIRE!E560</f>
        <v>0</v>
      </c>
      <c r="ZU3">
        <f>FORMULAIRE!F560</f>
        <v>0</v>
      </c>
      <c r="ZV3">
        <f>FORMULAIRE!G560</f>
        <v>0</v>
      </c>
      <c r="ZW3">
        <f>FORMULAIRE!H560</f>
        <v>0</v>
      </c>
      <c r="ZX3">
        <f>FORMULAIRE!I560</f>
        <v>0</v>
      </c>
      <c r="ZY3">
        <f>FORMULAIRE!E561</f>
        <v>0</v>
      </c>
      <c r="ZZ3">
        <f>FORMULAIRE!F561</f>
        <v>0</v>
      </c>
      <c r="AAA3">
        <f>FORMULAIRE!G561</f>
        <v>0</v>
      </c>
      <c r="AAB3">
        <f>FORMULAIRE!H561</f>
        <v>0</v>
      </c>
      <c r="AAC3">
        <f>FORMULAIRE!I561</f>
        <v>0</v>
      </c>
      <c r="AAD3">
        <f>FORMULAIRE!E562</f>
        <v>0</v>
      </c>
      <c r="AAE3">
        <f>FORMULAIRE!F562</f>
        <v>0</v>
      </c>
      <c r="AAF3">
        <f>FORMULAIRE!G562</f>
        <v>0</v>
      </c>
      <c r="AAG3">
        <f>FORMULAIRE!H562</f>
        <v>0</v>
      </c>
      <c r="AAH3">
        <f>FORMULAIRE!I562</f>
        <v>0</v>
      </c>
      <c r="AAI3">
        <f>FORMULAIRE!E563</f>
        <v>0</v>
      </c>
      <c r="AAJ3">
        <f>FORMULAIRE!F563</f>
        <v>0</v>
      </c>
      <c r="AAK3">
        <f>FORMULAIRE!G563</f>
        <v>0</v>
      </c>
      <c r="AAL3">
        <f>FORMULAIRE!H563</f>
        <v>0</v>
      </c>
      <c r="AAM3">
        <f>FORMULAIRE!I563</f>
        <v>0</v>
      </c>
      <c r="AAN3">
        <f>FORMULAIRE!E564</f>
        <v>0</v>
      </c>
      <c r="AAO3">
        <f>FORMULAIRE!F564</f>
        <v>0</v>
      </c>
      <c r="AAP3">
        <f>FORMULAIRE!G564</f>
        <v>0</v>
      </c>
      <c r="AAQ3">
        <f>FORMULAIRE!H564</f>
        <v>0</v>
      </c>
      <c r="AAR3">
        <f>FORMULAIRE!I564</f>
        <v>0</v>
      </c>
      <c r="AAS3">
        <f>FORMULAIRE!E565</f>
        <v>0</v>
      </c>
      <c r="AAT3">
        <f>FORMULAIRE!F565</f>
        <v>0</v>
      </c>
      <c r="AAU3">
        <f>FORMULAIRE!G565</f>
        <v>0</v>
      </c>
      <c r="AAV3">
        <f>FORMULAIRE!H565</f>
        <v>0</v>
      </c>
      <c r="AAW3">
        <f>FORMULAIRE!I565</f>
        <v>0</v>
      </c>
      <c r="AAX3">
        <f>FORMULAIRE!E566</f>
        <v>0</v>
      </c>
      <c r="AAY3">
        <f>FORMULAIRE!F566</f>
        <v>0</v>
      </c>
      <c r="AAZ3">
        <f>FORMULAIRE!G566</f>
        <v>0</v>
      </c>
      <c r="ABA3">
        <f>FORMULAIRE!H566</f>
        <v>0</v>
      </c>
      <c r="ABB3">
        <f>FORMULAIRE!I566</f>
        <v>0</v>
      </c>
      <c r="ABC3">
        <f>FORMULAIRE!E567</f>
        <v>0</v>
      </c>
      <c r="ABD3">
        <f>FORMULAIRE!F567</f>
        <v>0</v>
      </c>
      <c r="ABE3">
        <f>FORMULAIRE!G567</f>
        <v>0</v>
      </c>
      <c r="ABF3">
        <f>FORMULAIRE!H567</f>
        <v>0</v>
      </c>
      <c r="ABG3">
        <f>FORMULAIRE!I567</f>
        <v>0</v>
      </c>
      <c r="ABH3">
        <f>FORMULAIRE!E568</f>
        <v>0</v>
      </c>
      <c r="ABI3">
        <f>FORMULAIRE!F568</f>
        <v>0</v>
      </c>
      <c r="ABJ3">
        <f>FORMULAIRE!G568</f>
        <v>0</v>
      </c>
      <c r="ABK3">
        <f>FORMULAIRE!H568</f>
        <v>0</v>
      </c>
      <c r="ABL3">
        <f>FORMULAIRE!I568</f>
        <v>0</v>
      </c>
      <c r="ABM3">
        <f>FORMULAIRE!E569</f>
        <v>0</v>
      </c>
      <c r="ABN3">
        <f>FORMULAIRE!F569</f>
        <v>0</v>
      </c>
      <c r="ABO3">
        <f>FORMULAIRE!G569</f>
        <v>0</v>
      </c>
      <c r="ABP3">
        <f>FORMULAIRE!H569</f>
        <v>0</v>
      </c>
      <c r="ABQ3">
        <f>FORMULAIRE!I569</f>
        <v>0</v>
      </c>
      <c r="ABR3">
        <f>FORMULAIRE!E570</f>
        <v>0</v>
      </c>
      <c r="ABS3">
        <f>FORMULAIRE!F570</f>
        <v>0</v>
      </c>
      <c r="ABT3">
        <f>FORMULAIRE!G570</f>
        <v>0</v>
      </c>
      <c r="ABU3">
        <f>FORMULAIRE!H570</f>
        <v>0</v>
      </c>
      <c r="ABV3">
        <f>FORMULAIRE!I570</f>
        <v>0</v>
      </c>
      <c r="ABW3">
        <f>FORMULAIRE!C572</f>
        <v>0</v>
      </c>
      <c r="ABX3">
        <f>FORMULAIRE!E572</f>
        <v>0</v>
      </c>
      <c r="ABY3">
        <f>FORMULAIRE!F572</f>
        <v>0</v>
      </c>
      <c r="ABZ3">
        <f>FORMULAIRE!G572</f>
        <v>0</v>
      </c>
      <c r="ACA3">
        <f>FORMULAIRE!H572</f>
        <v>0</v>
      </c>
      <c r="ACB3">
        <f>FORMULAIRE!I572</f>
        <v>0</v>
      </c>
      <c r="ACC3">
        <f>FORMULAIRE!C573</f>
        <v>0</v>
      </c>
      <c r="ACD3">
        <f>FORMULAIRE!E573</f>
        <v>0</v>
      </c>
      <c r="ACE3">
        <f>FORMULAIRE!F573</f>
        <v>0</v>
      </c>
      <c r="ACF3">
        <f>FORMULAIRE!G573</f>
        <v>0</v>
      </c>
      <c r="ACG3">
        <f>FORMULAIRE!H573</f>
        <v>0</v>
      </c>
      <c r="ACH3">
        <f>FORMULAIRE!I573</f>
        <v>0</v>
      </c>
      <c r="ACI3" s="1">
        <f>FORMULAIRE!C574</f>
        <v>0</v>
      </c>
      <c r="ACJ3" s="1">
        <f>FORMULAIRE!E574</f>
        <v>0</v>
      </c>
      <c r="ACK3" s="1">
        <f>FORMULAIRE!F574</f>
        <v>0</v>
      </c>
      <c r="ACL3">
        <f>FORMULAIRE!G574</f>
        <v>0</v>
      </c>
      <c r="ACM3" s="1">
        <f>FORMULAIRE!H574</f>
        <v>0</v>
      </c>
      <c r="ACN3" s="1">
        <f>FORMULAIRE!I574</f>
        <v>0</v>
      </c>
      <c r="ACO3">
        <f>FORMULAIRE!C575</f>
        <v>0</v>
      </c>
      <c r="ACP3">
        <f>FORMULAIRE!E575</f>
        <v>0</v>
      </c>
      <c r="ACQ3">
        <f>FORMULAIRE!F575</f>
        <v>0</v>
      </c>
      <c r="ACR3">
        <f>FORMULAIRE!G575</f>
        <v>0</v>
      </c>
      <c r="ACS3">
        <f>FORMULAIRE!H575</f>
        <v>0</v>
      </c>
      <c r="ACT3">
        <f>FORMULAIRE!I575</f>
        <v>0</v>
      </c>
      <c r="ACU3">
        <f>FORMULAIRE!C576</f>
        <v>0</v>
      </c>
      <c r="ACV3">
        <f>FORMULAIRE!E576</f>
        <v>0</v>
      </c>
      <c r="ACW3">
        <f>FORMULAIRE!F576</f>
        <v>0</v>
      </c>
      <c r="ACX3">
        <f>FORMULAIRE!G576</f>
        <v>0</v>
      </c>
      <c r="ACY3">
        <f>FORMULAIRE!H576</f>
        <v>0</v>
      </c>
      <c r="ACZ3">
        <f>FORMULAIRE!I576</f>
        <v>0</v>
      </c>
      <c r="ADA3">
        <f>FORMULAIRE!E577</f>
        <v>0</v>
      </c>
      <c r="ADB3">
        <f>FORMULAIRE!F577</f>
        <v>0</v>
      </c>
      <c r="ADC3">
        <f>FORMULAIRE!G577</f>
        <v>0</v>
      </c>
      <c r="ADD3">
        <f>FORMULAIRE!H577</f>
        <v>0</v>
      </c>
      <c r="ADE3">
        <f>FORMULAIRE!I577</f>
        <v>0</v>
      </c>
      <c r="ADF3" s="1">
        <f>FORMULAIRE!E578</f>
        <v>0</v>
      </c>
      <c r="ADG3" s="1">
        <f>FORMULAIRE!F578</f>
        <v>0</v>
      </c>
      <c r="ADH3" s="1">
        <f>FORMULAIRE!G578</f>
        <v>0</v>
      </c>
      <c r="ADI3" s="1">
        <f>FORMULAIRE!H578</f>
        <v>0</v>
      </c>
      <c r="ADJ3" s="1">
        <f>FORMULAIRE!I578</f>
        <v>0</v>
      </c>
      <c r="ADK3">
        <f>FORMULAIRE!E584</f>
        <v>0</v>
      </c>
      <c r="ADL3">
        <f>FORMULAIRE!E591</f>
        <v>0</v>
      </c>
      <c r="ADM3">
        <f>FORMULAIRE!F591</f>
        <v>0</v>
      </c>
      <c r="ADN3">
        <f>FORMULAIRE!G591</f>
        <v>0</v>
      </c>
      <c r="ADO3">
        <f>FORMULAIRE!H591</f>
        <v>0</v>
      </c>
      <c r="ADP3">
        <f>FORMULAIRE!I591</f>
        <v>0</v>
      </c>
      <c r="ADQ3">
        <f>FORMULAIRE!E592</f>
        <v>0</v>
      </c>
      <c r="ADR3">
        <f>FORMULAIRE!F592</f>
        <v>0</v>
      </c>
      <c r="ADS3">
        <f>FORMULAIRE!G592</f>
        <v>0</v>
      </c>
      <c r="ADT3">
        <f>FORMULAIRE!H592</f>
        <v>0</v>
      </c>
      <c r="ADU3">
        <f>FORMULAIRE!I592</f>
        <v>0</v>
      </c>
      <c r="ADV3" s="1">
        <f>FORMULAIRE!E593</f>
        <v>0</v>
      </c>
      <c r="ADW3" s="1">
        <f>FORMULAIRE!F593</f>
        <v>0</v>
      </c>
      <c r="ADX3" s="1">
        <f>FORMULAIRE!G593</f>
        <v>0</v>
      </c>
      <c r="ADY3" s="1">
        <f>FORMULAIRE!H593</f>
        <v>0</v>
      </c>
      <c r="ADZ3" s="1">
        <f>FORMULAIRE!I593</f>
        <v>0</v>
      </c>
      <c r="AEA3">
        <f>FORMULAIRE!E594</f>
        <v>0</v>
      </c>
      <c r="AEB3">
        <f>FORMULAIRE!F594</f>
        <v>0</v>
      </c>
      <c r="AEC3">
        <f>FORMULAIRE!G594</f>
        <v>0</v>
      </c>
      <c r="AED3">
        <f>FORMULAIRE!H594</f>
        <v>0</v>
      </c>
      <c r="AEE3">
        <f>FORMULAIRE!I594</f>
        <v>0</v>
      </c>
      <c r="AEF3">
        <f>FORMULAIRE!E595</f>
        <v>0</v>
      </c>
      <c r="AEG3">
        <f>FORMULAIRE!F595</f>
        <v>0</v>
      </c>
      <c r="AEH3">
        <f>FORMULAIRE!G595</f>
        <v>0</v>
      </c>
      <c r="AEI3">
        <f>FORMULAIRE!H595</f>
        <v>0</v>
      </c>
      <c r="AEJ3">
        <f>FORMULAIRE!I595</f>
        <v>0</v>
      </c>
      <c r="AEK3">
        <f>FORMULAIRE!E596</f>
        <v>0</v>
      </c>
      <c r="AEL3">
        <f>FORMULAIRE!F596</f>
        <v>0</v>
      </c>
      <c r="AEM3">
        <f>FORMULAIRE!G596</f>
        <v>0</v>
      </c>
      <c r="AEN3">
        <f>FORMULAIRE!H596</f>
        <v>0</v>
      </c>
      <c r="AEO3">
        <f>FORMULAIRE!I596</f>
        <v>0</v>
      </c>
      <c r="AEP3">
        <f>FORMULAIRE!E597</f>
        <v>0</v>
      </c>
      <c r="AEQ3">
        <f>FORMULAIRE!F597</f>
        <v>0</v>
      </c>
      <c r="AER3">
        <f>FORMULAIRE!G597</f>
        <v>0</v>
      </c>
      <c r="AES3">
        <f>FORMULAIRE!H597</f>
        <v>0</v>
      </c>
      <c r="AET3">
        <f>FORMULAIRE!I597</f>
        <v>0</v>
      </c>
      <c r="AEU3">
        <f>FORMULAIRE!E598</f>
        <v>0</v>
      </c>
      <c r="AEV3">
        <f>FORMULAIRE!F598</f>
        <v>0</v>
      </c>
      <c r="AEW3">
        <f>FORMULAIRE!G598</f>
        <v>0</v>
      </c>
      <c r="AEX3">
        <f>FORMULAIRE!H598</f>
        <v>0</v>
      </c>
      <c r="AEY3">
        <f>FORMULAIRE!I598</f>
        <v>0</v>
      </c>
      <c r="AEZ3">
        <f>FORMULAIRE!E599</f>
        <v>0</v>
      </c>
      <c r="AFA3">
        <f>FORMULAIRE!F599</f>
        <v>0</v>
      </c>
      <c r="AFB3">
        <f>FORMULAIRE!G599</f>
        <v>0</v>
      </c>
      <c r="AFC3">
        <f>FORMULAIRE!H599</f>
        <v>0</v>
      </c>
      <c r="AFD3">
        <f>FORMULAIRE!I599</f>
        <v>0</v>
      </c>
      <c r="AFE3">
        <f>FORMULAIRE!E600</f>
        <v>0</v>
      </c>
      <c r="AFF3">
        <f>FORMULAIRE!F600</f>
        <v>0</v>
      </c>
      <c r="AFG3">
        <f>FORMULAIRE!G600</f>
        <v>0</v>
      </c>
      <c r="AFH3">
        <f>FORMULAIRE!H600</f>
        <v>0</v>
      </c>
      <c r="AFI3">
        <f>FORMULAIRE!I600</f>
        <v>0</v>
      </c>
      <c r="AFJ3">
        <f>FORMULAIRE!E601</f>
        <v>0</v>
      </c>
      <c r="AFK3">
        <f>FORMULAIRE!F601</f>
        <v>0</v>
      </c>
      <c r="AFL3">
        <f>FORMULAIRE!G601</f>
        <v>0</v>
      </c>
      <c r="AFM3">
        <f>FORMULAIRE!H601</f>
        <v>0</v>
      </c>
      <c r="AFN3">
        <f>FORMULAIRE!I601</f>
        <v>0</v>
      </c>
      <c r="AFO3">
        <f>FORMULAIRE!E602</f>
        <v>0</v>
      </c>
      <c r="AFP3">
        <f>FORMULAIRE!F602</f>
        <v>0</v>
      </c>
      <c r="AFQ3">
        <f>FORMULAIRE!G602</f>
        <v>0</v>
      </c>
      <c r="AFR3">
        <f>FORMULAIRE!H602</f>
        <v>0</v>
      </c>
      <c r="AFS3">
        <f>FORMULAIRE!I602</f>
        <v>0</v>
      </c>
      <c r="AFT3">
        <f>FORMULAIRE!E603</f>
        <v>0</v>
      </c>
      <c r="AFU3">
        <f>FORMULAIRE!F603</f>
        <v>0</v>
      </c>
      <c r="AFV3">
        <f>FORMULAIRE!G603</f>
        <v>0</v>
      </c>
      <c r="AFW3">
        <f>FORMULAIRE!H603</f>
        <v>0</v>
      </c>
      <c r="AFX3">
        <f>FORMULAIRE!I603</f>
        <v>0</v>
      </c>
      <c r="AFY3">
        <f>FORMULAIRE!E604</f>
        <v>0</v>
      </c>
      <c r="AFZ3">
        <f>FORMULAIRE!F604</f>
        <v>0</v>
      </c>
      <c r="AGA3">
        <f>FORMULAIRE!G604</f>
        <v>0</v>
      </c>
      <c r="AGB3">
        <f>FORMULAIRE!H604</f>
        <v>0</v>
      </c>
      <c r="AGC3">
        <f>FORMULAIRE!I604</f>
        <v>0</v>
      </c>
      <c r="AGD3">
        <f>FORMULAIRE!E605</f>
        <v>0</v>
      </c>
      <c r="AGE3">
        <f>FORMULAIRE!F605</f>
        <v>0</v>
      </c>
      <c r="AGF3">
        <f>FORMULAIRE!G605</f>
        <v>0</v>
      </c>
      <c r="AGG3">
        <f>FORMULAIRE!H605</f>
        <v>0</v>
      </c>
      <c r="AGH3">
        <f>FORMULAIRE!I605</f>
        <v>0</v>
      </c>
      <c r="AGI3">
        <f>FORMULAIRE!E606</f>
        <v>0</v>
      </c>
      <c r="AGJ3">
        <f>FORMULAIRE!F606</f>
        <v>0</v>
      </c>
      <c r="AGK3">
        <f>FORMULAIRE!G606</f>
        <v>0</v>
      </c>
      <c r="AGL3">
        <f>FORMULAIRE!H606</f>
        <v>0</v>
      </c>
      <c r="AGM3">
        <f>FORMULAIRE!I606</f>
        <v>0</v>
      </c>
      <c r="AGN3">
        <f>FORMULAIRE!C608</f>
        <v>0</v>
      </c>
      <c r="AGO3">
        <f>FORMULAIRE!E608</f>
        <v>0</v>
      </c>
      <c r="AGP3">
        <f>FORMULAIRE!F608</f>
        <v>0</v>
      </c>
      <c r="AGQ3">
        <f>FORMULAIRE!G608</f>
        <v>0</v>
      </c>
      <c r="AGR3">
        <f>FORMULAIRE!H608</f>
        <v>0</v>
      </c>
      <c r="AGS3">
        <f>FORMULAIRE!I608</f>
        <v>0</v>
      </c>
      <c r="AGT3" s="1">
        <f>FORMULAIRE!C609</f>
        <v>0</v>
      </c>
      <c r="AGU3" s="1">
        <f>FORMULAIRE!E609</f>
        <v>0</v>
      </c>
      <c r="AGV3" s="1">
        <f>FORMULAIRE!F609</f>
        <v>0</v>
      </c>
      <c r="AGW3" s="1">
        <f>FORMULAIRE!G609</f>
        <v>0</v>
      </c>
      <c r="AGX3" s="1">
        <f>FORMULAIRE!H609</f>
        <v>0</v>
      </c>
      <c r="AGY3" s="1">
        <f>FORMULAIRE!I609</f>
        <v>0</v>
      </c>
      <c r="AGZ3" s="1">
        <f>FORMULAIRE!C610</f>
        <v>0</v>
      </c>
      <c r="AHA3" s="1">
        <f>FORMULAIRE!E610</f>
        <v>0</v>
      </c>
      <c r="AHB3" s="1">
        <f>FORMULAIRE!F610</f>
        <v>0</v>
      </c>
      <c r="AHC3" s="1">
        <f>FORMULAIRE!G610</f>
        <v>0</v>
      </c>
      <c r="AHD3" s="1">
        <f>FORMULAIRE!H610</f>
        <v>0</v>
      </c>
      <c r="AHE3" s="1">
        <f>FORMULAIRE!I610</f>
        <v>0</v>
      </c>
      <c r="AHF3">
        <f>FORMULAIRE!C611</f>
        <v>0</v>
      </c>
      <c r="AHG3">
        <f>FORMULAIRE!E611</f>
        <v>0</v>
      </c>
      <c r="AHH3">
        <f>FORMULAIRE!F611</f>
        <v>0</v>
      </c>
      <c r="AHI3">
        <f>FORMULAIRE!G611</f>
        <v>0</v>
      </c>
      <c r="AHJ3">
        <f>FORMULAIRE!H611</f>
        <v>0</v>
      </c>
      <c r="AHK3">
        <f>FORMULAIRE!I611</f>
        <v>0</v>
      </c>
      <c r="AHL3">
        <f>FORMULAIRE!C612</f>
        <v>0</v>
      </c>
      <c r="AHM3" s="1">
        <f>FORMULAIRE!E612</f>
        <v>0</v>
      </c>
      <c r="AHN3" s="1">
        <f>FORMULAIRE!F612</f>
        <v>0</v>
      </c>
      <c r="AHO3" s="1">
        <f>FORMULAIRE!G612</f>
        <v>0</v>
      </c>
      <c r="AHP3" s="1">
        <f>FORMULAIRE!H612</f>
        <v>0</v>
      </c>
      <c r="AHQ3" s="1">
        <f>FORMULAIRE!I612</f>
        <v>0</v>
      </c>
      <c r="AHR3">
        <f>FORMULAIRE!E613</f>
        <v>0</v>
      </c>
      <c r="AHS3">
        <f>FORMULAIRE!F613</f>
        <v>0</v>
      </c>
      <c r="AHT3">
        <f>FORMULAIRE!G613</f>
        <v>0</v>
      </c>
      <c r="AHU3">
        <f>FORMULAIRE!H613</f>
        <v>0</v>
      </c>
      <c r="AHV3">
        <f>FORMULAIRE!I613</f>
        <v>0</v>
      </c>
      <c r="AHW3" s="1">
        <f>FORMULAIRE!E614</f>
        <v>0</v>
      </c>
      <c r="AHX3" s="1">
        <f>FORMULAIRE!F614</f>
        <v>0</v>
      </c>
      <c r="AHY3" s="1">
        <f>FORMULAIRE!G614</f>
        <v>0</v>
      </c>
      <c r="AHZ3" s="1">
        <f>FORMULAIRE!H614</f>
        <v>0</v>
      </c>
      <c r="AIA3" s="1">
        <f>FORMULAIRE!I614</f>
        <v>0</v>
      </c>
      <c r="AIB3">
        <f>FORMULAIRE!E619</f>
        <v>0</v>
      </c>
      <c r="AIC3">
        <f>FORMULAIRE!E620</f>
        <v>0</v>
      </c>
      <c r="AID3" s="1">
        <f>FORMULAIRE!E621</f>
        <v>0</v>
      </c>
      <c r="AIE3">
        <f>FORMULAIRE!C626</f>
        <v>0</v>
      </c>
      <c r="AIF3">
        <f>FORMULAIRE!E630</f>
        <v>0</v>
      </c>
      <c r="AIG3">
        <f>FORMULAIRE!C633</f>
        <v>0</v>
      </c>
      <c r="AIH3">
        <f>FORMULAIRE!E644</f>
        <v>0</v>
      </c>
      <c r="AII3">
        <f>FORMULAIRE!E645</f>
        <v>0</v>
      </c>
      <c r="AIJ3" s="1">
        <f>FORMULAIRE!E646</f>
        <v>0</v>
      </c>
      <c r="AIK3">
        <f>FORMULAIRE!E647</f>
        <v>0</v>
      </c>
      <c r="AIL3">
        <f>FORMULAIRE!E648</f>
        <v>0</v>
      </c>
      <c r="AIM3">
        <f>FORMULAIRE!E649</f>
        <v>0</v>
      </c>
      <c r="AIN3">
        <f>FORMULAIRE!E650</f>
        <v>0</v>
      </c>
      <c r="AIO3">
        <f>FORMULAIRE!E651</f>
        <v>0</v>
      </c>
      <c r="AIP3">
        <f>FORMULAIRE!E652</f>
        <v>0</v>
      </c>
      <c r="AIQ3">
        <f>FORMULAIRE!E653</f>
        <v>0</v>
      </c>
      <c r="AIR3">
        <f>FORMULAIRE!E654</f>
        <v>0</v>
      </c>
      <c r="AIS3">
        <f>FORMULAIRE!C656</f>
        <v>0</v>
      </c>
      <c r="AIT3">
        <f>FORMULAIRE!E656</f>
        <v>0</v>
      </c>
      <c r="AIU3">
        <f>FORMULAIRE!C657</f>
        <v>0</v>
      </c>
      <c r="AIV3">
        <f>FORMULAIRE!E657</f>
        <v>0</v>
      </c>
      <c r="AIW3">
        <f>FORMULAIRE!C658</f>
        <v>0</v>
      </c>
      <c r="AIX3">
        <f>FORMULAIRE!E658</f>
        <v>0</v>
      </c>
      <c r="AIY3">
        <f>FORMULAIRE!C659</f>
        <v>0</v>
      </c>
      <c r="AIZ3">
        <f>FORMULAIRE!E659</f>
        <v>0</v>
      </c>
      <c r="AJA3">
        <f>FORMULAIRE!C660</f>
        <v>0</v>
      </c>
      <c r="AJB3">
        <f>FORMULAIRE!E660</f>
        <v>0</v>
      </c>
      <c r="AJC3">
        <f>FORMULAIRE!E661</f>
        <v>0</v>
      </c>
      <c r="AJD3">
        <f>FORMULAIRE!E662</f>
        <v>0</v>
      </c>
      <c r="AJE3">
        <f>FORMULAIRE!E664</f>
        <v>0</v>
      </c>
      <c r="AJF3">
        <f>FORMULAIRE!E665</f>
        <v>0</v>
      </c>
      <c r="AJG3">
        <f>FORMULAIRE!C667</f>
        <v>0</v>
      </c>
      <c r="AJH3">
        <f>FORMULAIRE!E667</f>
        <v>0</v>
      </c>
      <c r="AJI3">
        <f>FORMULAIRE!C668</f>
        <v>0</v>
      </c>
      <c r="AJJ3">
        <f>FORMULAIRE!E668</f>
        <v>0</v>
      </c>
      <c r="AJK3">
        <f>FORMULAIRE!C669</f>
        <v>0</v>
      </c>
      <c r="AJL3">
        <f>FORMULAIRE!E669</f>
        <v>0</v>
      </c>
      <c r="AJM3">
        <f>FORMULAIRE!C670</f>
        <v>0</v>
      </c>
      <c r="AJN3">
        <f>FORMULAIRE!E670</f>
        <v>0</v>
      </c>
      <c r="AJO3">
        <f>FORMULAIRE!C673</f>
        <v>0</v>
      </c>
      <c r="AJP3">
        <f>FORMULAIRE!E678</f>
        <v>0</v>
      </c>
      <c r="AJQ3">
        <f>FORMULAIRE!F678</f>
        <v>0</v>
      </c>
      <c r="AJR3">
        <f>FORMULAIRE!G678</f>
        <v>0</v>
      </c>
      <c r="AJS3">
        <f>FORMULAIRE!H678</f>
        <v>0</v>
      </c>
      <c r="AJT3">
        <f>FORMULAIRE!I678</f>
        <v>0</v>
      </c>
      <c r="AJU3">
        <f>FORMULAIRE!E679</f>
        <v>0</v>
      </c>
      <c r="AJV3">
        <f>FORMULAIRE!F679</f>
        <v>0</v>
      </c>
      <c r="AJW3">
        <f>FORMULAIRE!G679</f>
        <v>0</v>
      </c>
      <c r="AJX3">
        <f>FORMULAIRE!H679</f>
        <v>0</v>
      </c>
      <c r="AJY3">
        <f>FORMULAIRE!I679</f>
        <v>0</v>
      </c>
      <c r="AJZ3">
        <f>FORMULAIRE!G681</f>
        <v>0</v>
      </c>
      <c r="AKA3">
        <f>FORMULAIRE!G682</f>
        <v>0</v>
      </c>
      <c r="AKB3">
        <f>FORMULAIRE!C685</f>
        <v>0</v>
      </c>
      <c r="AKC3">
        <f>FORMULAIRE!C689</f>
        <v>0</v>
      </c>
      <c r="AKD3">
        <f>FORMULAIRE!C692</f>
        <v>0</v>
      </c>
    </row>
    <row r="4" spans="1:966" x14ac:dyDescent="0.35">
      <c r="AH4"/>
      <c r="BL4"/>
      <c r="BM4"/>
      <c r="BN4"/>
      <c r="BP4"/>
      <c r="BQ4"/>
      <c r="BR4"/>
      <c r="BT4"/>
      <c r="BU4"/>
      <c r="BV4"/>
      <c r="BX4"/>
      <c r="BY4"/>
      <c r="BZ4"/>
      <c r="CB4"/>
      <c r="CC4"/>
      <c r="CD4"/>
      <c r="CF4"/>
      <c r="CG4"/>
      <c r="CH4"/>
      <c r="CS4" s="1"/>
      <c r="CV4" s="1"/>
      <c r="CY4" s="1"/>
      <c r="DC4" s="1"/>
      <c r="DE4"/>
      <c r="DI4"/>
      <c r="DK4"/>
      <c r="DL4"/>
      <c r="DO4"/>
      <c r="DQ4" s="1"/>
      <c r="DX4"/>
      <c r="DY4" s="1"/>
      <c r="EA4"/>
      <c r="EG4"/>
      <c r="EH4" s="1"/>
      <c r="EJ4"/>
      <c r="EP4"/>
      <c r="EQ4" s="1"/>
      <c r="ES4"/>
      <c r="EY4"/>
      <c r="EZ4" s="1"/>
      <c r="FB4"/>
      <c r="FH4"/>
      <c r="FI4" s="1"/>
      <c r="FK4"/>
      <c r="FL4"/>
      <c r="FO4"/>
      <c r="FV4"/>
      <c r="FY4"/>
      <c r="FZ4"/>
      <c r="GL4"/>
      <c r="GQ4"/>
      <c r="LW4" s="1"/>
      <c r="LY4" s="1"/>
      <c r="MA4" s="1"/>
      <c r="MC4" s="1"/>
      <c r="ME4" s="1"/>
      <c r="MG4" s="1"/>
      <c r="MI4" s="1"/>
      <c r="MK4" s="1"/>
      <c r="MM4" s="1"/>
      <c r="AGT4" s="1"/>
      <c r="AGU4" s="1"/>
      <c r="AGV4" s="1"/>
      <c r="AGW4" s="1"/>
      <c r="AGX4" s="1"/>
      <c r="AGY4" s="1"/>
      <c r="AGZ4" s="1"/>
      <c r="AHA4" s="1"/>
      <c r="AHB4" s="1"/>
      <c r="AHC4" s="1"/>
      <c r="AHD4" s="1"/>
      <c r="AHE4" s="1"/>
      <c r="AHF4" s="1"/>
      <c r="AHG4" s="1"/>
      <c r="AHH4" s="1"/>
      <c r="AHI4" s="1"/>
      <c r="AHJ4" s="1"/>
      <c r="AHK4" s="1"/>
      <c r="AHL4" s="1"/>
      <c r="AHM4" s="1"/>
      <c r="AHN4" s="1"/>
      <c r="AHO4" s="1"/>
      <c r="AHP4" s="1"/>
      <c r="AHQ4" s="1"/>
    </row>
    <row r="5" spans="1:966" x14ac:dyDescent="0.35">
      <c r="AH5"/>
      <c r="AS5" s="1"/>
      <c r="AU5" s="1"/>
      <c r="BL5"/>
      <c r="BM5"/>
      <c r="BN5"/>
      <c r="BP5"/>
      <c r="BQ5"/>
      <c r="BR5"/>
      <c r="BT5"/>
      <c r="BU5"/>
      <c r="BV5"/>
      <c r="BX5"/>
      <c r="BY5"/>
      <c r="BZ5"/>
      <c r="CB5"/>
      <c r="CC5"/>
      <c r="CD5"/>
      <c r="CF5"/>
      <c r="CG5"/>
      <c r="CH5"/>
      <c r="CS5" s="1"/>
      <c r="CV5" s="1"/>
      <c r="CY5" s="1"/>
      <c r="DE5"/>
      <c r="DH5"/>
      <c r="DI5"/>
      <c r="DK5"/>
      <c r="DL5"/>
      <c r="DO5"/>
      <c r="DP5"/>
      <c r="DV5"/>
      <c r="DX5"/>
      <c r="EA5"/>
      <c r="EB5"/>
      <c r="EE5"/>
      <c r="EG5"/>
      <c r="EJ5"/>
      <c r="EK5"/>
      <c r="EN5"/>
      <c r="EP5"/>
      <c r="ES5"/>
      <c r="ET5"/>
      <c r="EW5"/>
      <c r="EY5"/>
      <c r="FB5"/>
      <c r="FC5"/>
      <c r="FF5"/>
      <c r="FH5"/>
      <c r="FK5"/>
      <c r="FL5"/>
      <c r="FO5"/>
      <c r="FV5"/>
      <c r="FY5"/>
      <c r="FZ5"/>
      <c r="GI5" s="1"/>
      <c r="GM5" s="1"/>
      <c r="GQ5"/>
      <c r="JU5" s="1"/>
      <c r="JW5" s="1"/>
      <c r="JY5" s="1"/>
      <c r="KE5" s="1"/>
      <c r="KG5" s="1"/>
      <c r="KM5" s="1"/>
      <c r="KN5" s="1"/>
      <c r="KO5" s="1"/>
      <c r="KP5" s="1"/>
      <c r="KQ5" s="1"/>
      <c r="KR5" s="1"/>
      <c r="KS5" s="1"/>
      <c r="KT5" s="1"/>
      <c r="KU5" s="1"/>
      <c r="KV5" s="1"/>
      <c r="KW5" s="1"/>
      <c r="KX5" s="1"/>
      <c r="KY5" s="1"/>
      <c r="LA5" s="1"/>
      <c r="LC5" s="1"/>
      <c r="LO5" s="1"/>
      <c r="LP5" s="1"/>
      <c r="MQ5" s="1"/>
      <c r="MR5" s="1"/>
      <c r="MS5" s="1"/>
      <c r="MT5" s="1"/>
      <c r="MU5" s="1"/>
      <c r="MV5" s="1"/>
      <c r="MW5" s="1"/>
      <c r="MX5" s="1"/>
      <c r="MY5" s="1"/>
      <c r="PM5" s="1"/>
      <c r="PN5" s="1"/>
      <c r="PO5" s="1"/>
      <c r="PP5" s="1"/>
      <c r="PQ5" s="1"/>
      <c r="PR5" s="1"/>
      <c r="PS5" s="1"/>
      <c r="PT5" s="1"/>
      <c r="UP5" s="1"/>
      <c r="UQ5" s="1"/>
      <c r="UR5" s="1"/>
      <c r="US5" s="1"/>
      <c r="UT5" s="1"/>
      <c r="UU5" s="1"/>
      <c r="UV5" s="1"/>
      <c r="UW5" s="1"/>
      <c r="UX5" s="1"/>
      <c r="UY5" s="1"/>
      <c r="UZ5" s="1"/>
      <c r="VA5" s="1"/>
      <c r="YK5" s="1"/>
      <c r="YL5" s="1"/>
      <c r="YM5" s="1"/>
      <c r="YN5" s="1"/>
      <c r="YO5" s="1"/>
      <c r="YP5" s="1"/>
      <c r="YQ5" s="1"/>
      <c r="YR5" s="1"/>
      <c r="YS5" s="1"/>
      <c r="YT5" s="1"/>
      <c r="YU5" s="1"/>
      <c r="YV5" s="1"/>
      <c r="YW5" s="1"/>
      <c r="YX5" s="1"/>
      <c r="YY5" s="1"/>
      <c r="YZ5" s="1"/>
      <c r="ZA5" s="1"/>
      <c r="ZB5" s="1"/>
      <c r="ZC5" s="1"/>
      <c r="ZD5" s="1"/>
      <c r="ZE5" s="1"/>
      <c r="ZG5" s="1"/>
      <c r="ZH5" s="1"/>
      <c r="ZI5" s="1"/>
      <c r="ZJ5" s="1"/>
      <c r="ZK5" s="1"/>
      <c r="ZL5" s="1"/>
      <c r="ZM5" s="1"/>
      <c r="ZN5" s="1"/>
      <c r="ZO5" s="1"/>
      <c r="ZP5" s="1"/>
      <c r="ZQ5" s="1"/>
      <c r="ZR5" s="1"/>
      <c r="ZS5" s="1"/>
      <c r="ZT5" s="1"/>
      <c r="ZU5" s="1"/>
      <c r="ZV5" s="1"/>
      <c r="ZW5" s="1"/>
      <c r="ZX5" s="1"/>
      <c r="ZY5" s="1"/>
      <c r="ZZ5" s="1"/>
      <c r="AAA5" s="1"/>
      <c r="AAB5" s="1"/>
      <c r="AAC5" s="1"/>
      <c r="AAD5" s="1"/>
      <c r="AAF5" s="1"/>
      <c r="AAG5" s="1"/>
      <c r="AAH5" s="1"/>
      <c r="AAI5" s="1"/>
      <c r="AAJ5" s="1"/>
      <c r="AAK5" s="1"/>
      <c r="AAL5" s="1"/>
      <c r="AAM5" s="1"/>
      <c r="AAN5" s="1"/>
      <c r="AAO5" s="1"/>
      <c r="AAP5" s="1"/>
      <c r="AAQ5" s="1"/>
      <c r="AAR5" s="1"/>
      <c r="AAS5" s="1"/>
      <c r="AAT5" s="1"/>
      <c r="AAU5" s="1"/>
      <c r="AAV5" s="1"/>
      <c r="AAW5" s="1"/>
      <c r="AAX5" s="1"/>
      <c r="AAY5" s="1"/>
      <c r="AAZ5" s="1"/>
      <c r="ABA5" s="1"/>
      <c r="ABB5" s="1"/>
      <c r="ABC5" s="1"/>
      <c r="ABE5" s="1"/>
      <c r="ABF5" s="1"/>
      <c r="ABG5" s="1"/>
      <c r="ABH5" s="1"/>
      <c r="ABI5" s="1"/>
      <c r="ABJ5" s="1"/>
      <c r="ABK5" s="1"/>
      <c r="ABL5" s="1"/>
      <c r="ABM5" s="1"/>
      <c r="ABN5" s="1"/>
      <c r="ABO5" s="1"/>
      <c r="ABP5" s="1"/>
      <c r="ABQ5" s="1"/>
      <c r="ABR5" s="1"/>
      <c r="ABS5" s="1"/>
      <c r="ABT5" s="1"/>
      <c r="ABV5" s="1"/>
      <c r="ACC5" s="1"/>
      <c r="ACD5" s="1"/>
      <c r="ACF5" s="1"/>
      <c r="ACG5" s="1"/>
      <c r="ACH5" s="1"/>
      <c r="ACI5" s="1"/>
      <c r="ACK5" s="1"/>
      <c r="ACL5" s="1"/>
      <c r="ACM5" s="1"/>
      <c r="ACN5" s="1"/>
      <c r="ACP5" s="1"/>
      <c r="ACQ5" s="1"/>
      <c r="ACR5" s="1"/>
      <c r="ACS5" s="1"/>
      <c r="ACU5" s="1"/>
      <c r="ACV5" s="1"/>
      <c r="ACW5" s="1"/>
      <c r="ACX5" s="1"/>
      <c r="ACZ5" s="1"/>
      <c r="ADA5" s="1"/>
      <c r="ADB5" s="1"/>
      <c r="ADC5" s="1"/>
      <c r="ADE5" s="1"/>
      <c r="ADF5" s="1"/>
      <c r="ADG5" s="1"/>
      <c r="ADH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C5" s="1"/>
      <c r="AID5" s="1"/>
      <c r="AIE5" s="1"/>
      <c r="AIF5" s="1"/>
      <c r="AIG5" s="1"/>
      <c r="AII5" s="1"/>
      <c r="AIJ5" s="1"/>
      <c r="AIK5" s="1"/>
      <c r="AIL5" s="1"/>
      <c r="AIM5" s="1"/>
      <c r="AIN5" s="1"/>
      <c r="AIO5" s="1"/>
      <c r="AIP5" s="1"/>
      <c r="AJP5" s="121"/>
      <c r="AJQ5" s="121"/>
      <c r="AJR5" s="121"/>
      <c r="AJS5" s="121"/>
      <c r="AJT5" s="121"/>
    </row>
    <row r="6" spans="1:966" x14ac:dyDescent="0.35">
      <c r="BL6"/>
      <c r="BM6"/>
      <c r="BN6"/>
      <c r="BP6"/>
      <c r="BQ6"/>
      <c r="BR6"/>
      <c r="BT6"/>
      <c r="BU6"/>
      <c r="BV6"/>
      <c r="BX6"/>
      <c r="BY6"/>
      <c r="BZ6"/>
      <c r="CB6"/>
      <c r="CC6"/>
      <c r="CD6"/>
      <c r="CF6"/>
      <c r="CG6"/>
      <c r="CH6"/>
      <c r="GZ6" s="1"/>
      <c r="HA6" s="1"/>
      <c r="HB6" s="1"/>
      <c r="HC6" s="1"/>
      <c r="HD6" s="1"/>
      <c r="HE6" s="1"/>
      <c r="HF6" s="1"/>
      <c r="HG6" s="1"/>
      <c r="HH6" s="1"/>
      <c r="HI6" s="1"/>
      <c r="JG6" s="1"/>
      <c r="JI6" s="1"/>
      <c r="JK6" s="1"/>
      <c r="JM6" s="1"/>
      <c r="KL6" s="1"/>
      <c r="KM6" s="1"/>
      <c r="KN6" s="1"/>
      <c r="KO6" s="1"/>
      <c r="KP6" s="1"/>
      <c r="KQ6" s="1"/>
      <c r="KR6" s="1"/>
      <c r="KS6" s="1"/>
      <c r="KT6" s="1"/>
      <c r="KU6" s="1"/>
      <c r="KV6" s="1"/>
      <c r="KW6" s="1"/>
      <c r="KX6" s="1"/>
      <c r="KY6" s="1"/>
      <c r="MQ6" s="1"/>
      <c r="MR6" s="1"/>
      <c r="MS6" s="1"/>
      <c r="MT6" s="1"/>
      <c r="MU6" s="1"/>
      <c r="MV6" s="1"/>
      <c r="MW6" s="1"/>
      <c r="MX6" s="1"/>
      <c r="MY6" s="1"/>
      <c r="NH6" s="1"/>
      <c r="NJ6" s="1"/>
      <c r="NL6" s="1"/>
      <c r="NN6" s="1"/>
      <c r="NP6" s="1"/>
      <c r="NR6" s="1"/>
      <c r="NX6" s="1"/>
      <c r="NY6" s="1"/>
      <c r="NZ6" s="1"/>
      <c r="OA6" s="1"/>
      <c r="OB6" s="1"/>
      <c r="OC6" s="1"/>
      <c r="OD6" s="1"/>
      <c r="OE6" s="1"/>
      <c r="OF6" s="1"/>
      <c r="PN6" s="1"/>
      <c r="UW6" s="1"/>
      <c r="UX6" s="1"/>
      <c r="UY6" s="1"/>
      <c r="UZ6" s="1"/>
      <c r="VA6" s="1"/>
      <c r="ADM6" s="1"/>
      <c r="ADN6" s="1"/>
      <c r="ADO6" s="1"/>
      <c r="ADP6" s="1"/>
      <c r="ADR6" s="1"/>
      <c r="ADS6" s="1"/>
      <c r="ADT6" s="1"/>
      <c r="ADU6" s="1"/>
      <c r="ADW6" s="1"/>
      <c r="ADX6" s="1"/>
      <c r="ADY6" s="1"/>
      <c r="ADZ6" s="1"/>
      <c r="AEB6" s="1"/>
      <c r="AEC6" s="1"/>
      <c r="AED6" s="1"/>
      <c r="AEE6" s="1"/>
      <c r="AEG6" s="1"/>
      <c r="AEH6" s="1"/>
      <c r="AEI6" s="1"/>
      <c r="AEJ6" s="1"/>
      <c r="AEL6" s="1"/>
      <c r="AEM6" s="1"/>
      <c r="AEN6" s="1"/>
      <c r="AEO6" s="1"/>
      <c r="AEQ6" s="1"/>
      <c r="AER6" s="1"/>
      <c r="AES6" s="1"/>
      <c r="AET6" s="1"/>
      <c r="AEV6" s="1"/>
      <c r="AEW6" s="1"/>
      <c r="AEX6" s="1"/>
      <c r="AEY6" s="1"/>
      <c r="AFA6" s="1"/>
      <c r="AFB6" s="1"/>
      <c r="AFC6" s="1"/>
      <c r="AFD6" s="1"/>
      <c r="AFF6" s="1"/>
      <c r="AFG6" s="1"/>
      <c r="AFH6" s="1"/>
      <c r="AFI6" s="1"/>
      <c r="AFK6" s="1"/>
      <c r="AFL6" s="1"/>
      <c r="AFM6" s="1"/>
      <c r="AFN6" s="1"/>
      <c r="AFP6" s="1"/>
      <c r="AFQ6" s="1"/>
      <c r="AFR6" s="1"/>
      <c r="AFS6" s="1"/>
      <c r="AFU6" s="1"/>
      <c r="AFV6" s="1"/>
      <c r="AFW6" s="1"/>
      <c r="AFX6" s="1"/>
      <c r="AFZ6" s="1"/>
      <c r="AGA6" s="1"/>
      <c r="AGB6" s="1"/>
      <c r="AGC6" s="1"/>
      <c r="AGE6" s="1"/>
      <c r="AGF6" s="1"/>
      <c r="AGG6" s="1"/>
      <c r="AGH6" s="1"/>
      <c r="AJU6" s="1"/>
      <c r="AJV6" s="1"/>
      <c r="AJW6" s="1"/>
      <c r="AJX6" s="1"/>
      <c r="AJY6" s="1"/>
      <c r="AJZ6" s="1"/>
    </row>
    <row r="7" spans="1:966" x14ac:dyDescent="0.35">
      <c r="AB7" s="1"/>
      <c r="AF7" s="1"/>
      <c r="AH7"/>
      <c r="AJ7" s="1"/>
      <c r="AN7" s="1"/>
      <c r="AQ7" s="1"/>
      <c r="AS7" s="1"/>
      <c r="AU7" s="1"/>
      <c r="AW7" s="1"/>
      <c r="AY7" s="1"/>
      <c r="BA7" s="1"/>
      <c r="BE7" s="1"/>
      <c r="GZ7" s="1"/>
      <c r="HA7" s="1"/>
      <c r="HB7" s="1"/>
      <c r="HC7" s="1"/>
      <c r="HD7" s="1"/>
      <c r="HE7" s="1"/>
      <c r="HF7" s="1"/>
      <c r="HG7" s="1"/>
      <c r="HH7" s="1"/>
      <c r="HI7" s="1"/>
      <c r="HJ7" s="1"/>
      <c r="HK7" s="1"/>
      <c r="HL7" s="1"/>
      <c r="HM7" s="1"/>
      <c r="HN7" s="1"/>
      <c r="HO7" s="1"/>
      <c r="IM7" s="1"/>
      <c r="IO7" s="1"/>
      <c r="IQ7" s="1"/>
      <c r="NV7" s="1"/>
      <c r="NW7" s="1"/>
      <c r="NX7" s="1"/>
      <c r="NY7" s="1"/>
      <c r="NZ7" s="1"/>
      <c r="OA7" s="1"/>
      <c r="OB7" s="1"/>
      <c r="OC7" s="1"/>
      <c r="OD7" s="1"/>
      <c r="OE7" s="1"/>
      <c r="OF7" s="1"/>
      <c r="OH7" s="1"/>
      <c r="OI7" s="1"/>
      <c r="TT7" s="1"/>
      <c r="TU7" s="1"/>
      <c r="TV7" s="1"/>
      <c r="TW7" s="1"/>
      <c r="TX7" s="1"/>
      <c r="TY7" s="1"/>
      <c r="TZ7" s="1"/>
      <c r="UA7" s="1"/>
      <c r="UB7" s="1"/>
      <c r="UC7" s="1"/>
      <c r="UD7" s="1"/>
      <c r="UE7" s="1"/>
      <c r="UF7" s="1"/>
      <c r="UG7" s="1"/>
      <c r="UH7" s="1"/>
      <c r="UI7" s="1"/>
      <c r="UJ7" s="1"/>
      <c r="UK7" s="1"/>
      <c r="UL7" s="1"/>
      <c r="UM7" s="1"/>
      <c r="UN7" s="1"/>
      <c r="UO7" s="1"/>
      <c r="UP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U7" s="1"/>
      <c r="AGV7" s="1"/>
      <c r="AGW7" s="1"/>
      <c r="AGX7" s="1"/>
      <c r="AGY7" s="1"/>
      <c r="AHA7" s="1"/>
      <c r="AHB7" s="1"/>
      <c r="AHC7" s="1"/>
      <c r="AHD7" s="1"/>
      <c r="AHE7" s="1"/>
      <c r="AHG7" s="1"/>
      <c r="AHH7" s="1"/>
      <c r="AHI7" s="1"/>
      <c r="AHJ7" s="1"/>
      <c r="AHK7" s="1"/>
      <c r="AHM7" s="1"/>
      <c r="AHN7" s="1"/>
      <c r="AHO7" s="1"/>
      <c r="AHP7" s="1"/>
      <c r="AHQ7" s="1"/>
    </row>
    <row r="8" spans="1:966" x14ac:dyDescent="0.35">
      <c r="TT8" s="1"/>
      <c r="TU8" s="1"/>
      <c r="TV8" s="1"/>
      <c r="TW8" s="1"/>
      <c r="TX8" s="1"/>
      <c r="TY8" s="1"/>
      <c r="TZ8" s="1"/>
      <c r="UA8" s="1"/>
      <c r="UB8" s="1"/>
      <c r="UC8" s="1"/>
      <c r="UD8" s="1"/>
      <c r="UE8" s="1"/>
      <c r="UF8" s="1"/>
      <c r="UG8" s="1"/>
      <c r="UH8" s="1"/>
      <c r="UI8" s="1"/>
      <c r="UJ8" s="1"/>
      <c r="UK8" s="1"/>
      <c r="UL8" s="1"/>
      <c r="UM8" s="1"/>
      <c r="UN8" s="1"/>
      <c r="UO8" s="1"/>
      <c r="UP8" s="1"/>
    </row>
    <row r="9" spans="1:966" x14ac:dyDescent="0.35">
      <c r="QC9" s="1"/>
      <c r="QD9" s="1"/>
      <c r="QE9" s="1"/>
      <c r="QF9" s="1"/>
      <c r="QH9" s="1"/>
      <c r="QI9" s="1"/>
      <c r="QJ9" s="1"/>
      <c r="QK9" s="1"/>
      <c r="QM9" s="1"/>
      <c r="QN9" s="1"/>
      <c r="QO9" s="1"/>
      <c r="QP9" s="1"/>
      <c r="QR9" s="1"/>
      <c r="QS9" s="1"/>
      <c r="QT9" s="1"/>
      <c r="QU9" s="1"/>
      <c r="QW9" s="1"/>
      <c r="QX9" s="1"/>
      <c r="QY9" s="1"/>
      <c r="QZ9" s="1"/>
      <c r="RB9" s="1"/>
      <c r="RC9" s="1"/>
      <c r="RD9" s="1"/>
      <c r="RE9" s="1"/>
      <c r="RG9" s="1"/>
      <c r="RH9" s="1"/>
      <c r="RI9" s="1"/>
      <c r="RJ9" s="1"/>
      <c r="RL9" s="1"/>
      <c r="RM9" s="1"/>
      <c r="RN9" s="1"/>
      <c r="RO9" s="1"/>
      <c r="RQ9" s="1"/>
      <c r="RR9" s="1"/>
      <c r="RS9" s="1"/>
      <c r="RT9" s="1"/>
      <c r="RV9" s="1"/>
      <c r="RW9" s="1"/>
      <c r="RX9" s="1"/>
      <c r="RY9" s="1"/>
      <c r="SA9" s="1"/>
      <c r="SB9" s="1"/>
      <c r="SC9" s="1"/>
      <c r="SD9" s="1"/>
      <c r="SF9" s="1"/>
      <c r="SG9" s="1"/>
      <c r="SH9" s="1"/>
      <c r="SI9" s="1"/>
      <c r="SK9" s="1"/>
      <c r="SL9" s="1"/>
      <c r="SM9" s="1"/>
      <c r="SN9" s="1"/>
      <c r="SP9" s="1"/>
      <c r="SQ9" s="1"/>
      <c r="SR9" s="1"/>
      <c r="SS9" s="1"/>
      <c r="SU9" s="1"/>
      <c r="SV9" s="1"/>
      <c r="SW9" s="1"/>
      <c r="SX9" s="1"/>
      <c r="SZ9" s="1"/>
      <c r="TA9" s="1"/>
      <c r="TB9" s="1"/>
      <c r="TC9" s="1"/>
      <c r="TE9" s="1"/>
      <c r="TF9" s="1"/>
      <c r="TG9" s="1"/>
      <c r="TH9" s="1"/>
    </row>
    <row r="10" spans="1:966" x14ac:dyDescent="0.35">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R10" s="1"/>
      <c r="US10" s="1"/>
      <c r="UT10" s="1"/>
      <c r="UU10" s="1"/>
      <c r="UV10" s="1"/>
      <c r="UW10" s="1"/>
      <c r="UX10" s="1"/>
      <c r="UY10" s="1"/>
      <c r="UZ10" s="1"/>
      <c r="VA10" s="1"/>
      <c r="VB10" s="1"/>
      <c r="VC10" s="1"/>
      <c r="VD10" s="1"/>
      <c r="VF10" s="1"/>
      <c r="VG10" s="1"/>
      <c r="VH10" s="1"/>
      <c r="VI10" s="1"/>
      <c r="VJ10" s="1"/>
      <c r="VK10" s="1"/>
      <c r="VL10" s="1"/>
      <c r="VM10" s="1"/>
      <c r="VO10" s="1"/>
      <c r="VP10" s="1"/>
      <c r="VQ10" s="1"/>
      <c r="VR10" s="1"/>
      <c r="VS10" s="1"/>
      <c r="VT10" s="1"/>
      <c r="VU10" s="1"/>
      <c r="VV10" s="1"/>
      <c r="VW10" s="1"/>
      <c r="VX10" s="1"/>
      <c r="VY10" s="1"/>
      <c r="VZ10" s="1"/>
    </row>
    <row r="13" spans="1:966" x14ac:dyDescent="0.35">
      <c r="ND13" s="1"/>
    </row>
    <row r="17" spans="25:385" x14ac:dyDescent="0.35">
      <c r="Y17"/>
      <c r="AA17"/>
      <c r="AC17"/>
      <c r="AE17"/>
      <c r="AG17"/>
      <c r="AH17"/>
      <c r="AI17"/>
      <c r="AK17"/>
      <c r="AM17"/>
      <c r="AO17"/>
      <c r="BC17"/>
      <c r="BD17"/>
      <c r="BH17"/>
      <c r="BI17"/>
      <c r="BJ17"/>
      <c r="NE17" s="1"/>
      <c r="NG17" s="1"/>
      <c r="NI17" s="1"/>
      <c r="NK17" s="1"/>
      <c r="NM17" s="1"/>
      <c r="NO17" s="1"/>
      <c r="NQ17" s="1"/>
      <c r="NS17" s="1"/>
      <c r="NU17" s="1"/>
    </row>
    <row r="18" spans="25:385" x14ac:dyDescent="0.35">
      <c r="ND18" s="1"/>
      <c r="NE18" s="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emp"/>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FORMULAIRE</vt:lpstr>
      <vt:lpstr>REPONSES</vt:lpstr>
      <vt:lpstr>Regions</vt:lpstr>
    </vt:vector>
  </TitlesOfParts>
  <Company>RETINIUM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Krystof</dc:creator>
  <cp:lastModifiedBy>GENTIER</cp:lastModifiedBy>
  <dcterms:created xsi:type="dcterms:W3CDTF">2017-01-10T13:52:51Z</dcterms:created>
  <dcterms:modified xsi:type="dcterms:W3CDTF">2022-02-15T13:47:00Z</dcterms:modified>
</cp:coreProperties>
</file>