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D:\Suely - Copie\Bilan RASA\2021\"/>
    </mc:Choice>
  </mc:AlternateContent>
  <xr:revisionPtr revIDLastSave="0" documentId="13_ncr:1_{546E2931-CBA4-45CC-B855-459A681D4210}" xr6:coauthVersionLast="47" xr6:coauthVersionMax="47" xr10:uidLastSave="{00000000-0000-0000-0000-000000000000}"/>
  <bookViews>
    <workbookView xWindow="-110" yWindow="-110" windowWidth="19420" windowHeight="10420" xr2:uid="{A721A9F3-738C-43D1-8EB6-A9E742D1EB3D}"/>
  </bookViews>
  <sheets>
    <sheet name="RASA ACT hors les murs" sheetId="1" r:id="rId1"/>
  </sheets>
  <externalReferences>
    <externalReference r:id="rId2"/>
  </externalReferences>
  <definedNames>
    <definedName name="DEPARTEMENT">OFFSET([1]LISTES!XFA1048574,1,MATCH([1]FORMULAIRE!A1048576,Regions,0),COUNTA(OFFSET([1]LISTES!XFA1048574,1,MATCH([1]FORMULAIRE!A1048576,Regions,0),50,1)),1)</definedName>
    <definedName name="Regions">[1]LISTES!$A$1:$A$14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484" i="1" l="1"/>
  <c r="G515" i="1"/>
  <c r="F141" i="1"/>
  <c r="E839" i="1"/>
  <c r="B839" i="1"/>
  <c r="G812" i="1"/>
  <c r="F813" i="1" s="1"/>
  <c r="G776" i="1"/>
  <c r="F777" i="1" s="1"/>
  <c r="G741" i="1"/>
  <c r="F742" i="1" s="1"/>
  <c r="G711" i="1"/>
  <c r="D701" i="1"/>
  <c r="E701" i="1"/>
  <c r="F701" i="1"/>
  <c r="C701" i="1"/>
  <c r="G691" i="1"/>
  <c r="G700" i="1"/>
  <c r="G699" i="1"/>
  <c r="G698" i="1"/>
  <c r="G697" i="1"/>
  <c r="G696" i="1"/>
  <c r="G695" i="1"/>
  <c r="G694" i="1"/>
  <c r="G693" i="1"/>
  <c r="G690" i="1"/>
  <c r="G689" i="1"/>
  <c r="G688" i="1"/>
  <c r="G687" i="1"/>
  <c r="G686" i="1"/>
  <c r="G685" i="1"/>
  <c r="G684" i="1"/>
  <c r="G683" i="1"/>
  <c r="G682" i="1"/>
  <c r="G681" i="1"/>
  <c r="G680" i="1"/>
  <c r="G679" i="1"/>
  <c r="G678" i="1"/>
  <c r="G677" i="1"/>
  <c r="G676" i="1"/>
  <c r="G675" i="1"/>
  <c r="G674" i="1"/>
  <c r="E659" i="1"/>
  <c r="E662" i="1" s="1"/>
  <c r="F659" i="1"/>
  <c r="F660" i="1" s="1"/>
  <c r="G649" i="1"/>
  <c r="G651" i="1"/>
  <c r="G652" i="1"/>
  <c r="G653" i="1"/>
  <c r="D659" i="1"/>
  <c r="C662" i="1" s="1"/>
  <c r="C659" i="1"/>
  <c r="B660" i="1" s="1"/>
  <c r="G658" i="1"/>
  <c r="G657" i="1"/>
  <c r="G656" i="1"/>
  <c r="G655" i="1"/>
  <c r="G654" i="1"/>
  <c r="G648" i="1"/>
  <c r="G647" i="1"/>
  <c r="G646" i="1"/>
  <c r="G645" i="1"/>
  <c r="G644" i="1"/>
  <c r="G643" i="1"/>
  <c r="G642" i="1"/>
  <c r="G641" i="1"/>
  <c r="G640" i="1"/>
  <c r="G639" i="1"/>
  <c r="G638" i="1"/>
  <c r="G637" i="1"/>
  <c r="G636" i="1"/>
  <c r="G635" i="1"/>
  <c r="G634" i="1"/>
  <c r="G633" i="1"/>
  <c r="G632" i="1"/>
  <c r="G631" i="1"/>
  <c r="E592" i="1"/>
  <c r="F588" i="1" s="1"/>
  <c r="E569" i="1"/>
  <c r="C581" i="1"/>
  <c r="D553" i="1"/>
  <c r="D554" i="1" s="1"/>
  <c r="F553" i="1"/>
  <c r="F554" i="1" s="1"/>
  <c r="B553" i="1"/>
  <c r="B554" i="1" s="1"/>
  <c r="C539" i="1"/>
  <c r="D451" i="1"/>
  <c r="D452" i="1" s="1"/>
  <c r="E451" i="1"/>
  <c r="E452" i="1" s="1"/>
  <c r="F451" i="1"/>
  <c r="F452" i="1" s="1"/>
  <c r="C451" i="1"/>
  <c r="C452" i="1" s="1"/>
  <c r="G449" i="1"/>
  <c r="G448" i="1"/>
  <c r="G447" i="1"/>
  <c r="G446" i="1"/>
  <c r="G445" i="1"/>
  <c r="G443" i="1"/>
  <c r="G442" i="1"/>
  <c r="G441" i="1"/>
  <c r="G440" i="1"/>
  <c r="G439" i="1"/>
  <c r="G438" i="1"/>
  <c r="G437" i="1"/>
  <c r="G436" i="1"/>
  <c r="G435" i="1"/>
  <c r="G434" i="1"/>
  <c r="G433" i="1"/>
  <c r="G432" i="1"/>
  <c r="G431" i="1"/>
  <c r="G430" i="1"/>
  <c r="G429" i="1"/>
  <c r="G428" i="1"/>
  <c r="G427" i="1"/>
  <c r="G426" i="1"/>
  <c r="G425" i="1"/>
  <c r="G419" i="1"/>
  <c r="G418" i="1"/>
  <c r="G349" i="1"/>
  <c r="F350" i="1" s="1"/>
  <c r="F270" i="1"/>
  <c r="D270" i="1"/>
  <c r="F237" i="1"/>
  <c r="D237" i="1"/>
  <c r="D214" i="1"/>
  <c r="F214" i="1"/>
  <c r="F206" i="1"/>
  <c r="D206" i="1"/>
  <c r="F197" i="1"/>
  <c r="D197" i="1"/>
  <c r="G701" i="1" l="1"/>
  <c r="G659" i="1"/>
  <c r="F172" i="1"/>
  <c r="D172" i="1"/>
  <c r="E133" i="1"/>
  <c r="E132" i="1"/>
  <c r="G128" i="1"/>
  <c r="F462" i="1" s="1"/>
  <c r="E493" i="1" s="1"/>
  <c r="F516" i="1" s="1"/>
  <c r="G129" i="1"/>
  <c r="E840" i="1" s="1"/>
  <c r="G127" i="1"/>
  <c r="D238" i="1" s="1"/>
  <c r="F116" i="1"/>
  <c r="F115" i="1"/>
  <c r="E114" i="1"/>
  <c r="D114" i="1"/>
  <c r="F113" i="1"/>
  <c r="F112" i="1"/>
  <c r="F111" i="1"/>
  <c r="F93" i="1"/>
  <c r="F94" i="1"/>
  <c r="F95" i="1"/>
  <c r="F96" i="1"/>
  <c r="F97" i="1"/>
  <c r="F98" i="1"/>
  <c r="F99" i="1"/>
  <c r="F100" i="1"/>
  <c r="F101" i="1"/>
  <c r="F102" i="1"/>
  <c r="F103" i="1"/>
  <c r="F104" i="1"/>
  <c r="F105" i="1"/>
  <c r="F106" i="1"/>
  <c r="F107" i="1"/>
  <c r="F108" i="1"/>
  <c r="F109" i="1"/>
  <c r="F92" i="1"/>
  <c r="F142" i="1" l="1"/>
  <c r="B840" i="1"/>
  <c r="F207" i="1"/>
  <c r="G705" i="1"/>
  <c r="F712" i="1" s="1"/>
  <c r="F565" i="1"/>
  <c r="D578" i="1"/>
  <c r="F485" i="1"/>
  <c r="F198" i="1"/>
  <c r="F215" i="1"/>
  <c r="D207" i="1"/>
  <c r="D215" i="1"/>
  <c r="D271" i="1"/>
  <c r="D198" i="1"/>
  <c r="F238" i="1"/>
  <c r="D173" i="1"/>
  <c r="F173" i="1"/>
  <c r="F271" i="1"/>
  <c r="F114" i="1"/>
  <c r="G450" i="1" l="1"/>
  <c r="G45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JEREMY OLIVIER</author>
    <author>GENTIER</author>
  </authors>
  <commentList>
    <comment ref="A48" authorId="0" shapeId="0" xr:uid="{F2807D93-82F7-4AED-902A-078E470950B6}">
      <text>
        <r>
          <rPr>
            <sz val="9"/>
            <color indexed="81"/>
            <rFont val="Tahoma"/>
            <family val="2"/>
          </rPr>
          <t xml:space="preserve">par exemple :
 70 euros /mois
ou 
10% des revenus
</t>
        </r>
      </text>
    </comment>
    <comment ref="E126" authorId="1" shapeId="0" xr:uid="{902E6A79-302F-436A-B65F-ABBB3A71B738}">
      <text>
        <r>
          <rPr>
            <b/>
            <sz val="9"/>
            <color indexed="81"/>
            <rFont val="Tahoma"/>
            <charset val="1"/>
          </rPr>
          <t>ou Intersexe</t>
        </r>
        <r>
          <rPr>
            <sz val="9"/>
            <color indexed="81"/>
            <rFont val="Tahoma"/>
            <charset val="1"/>
          </rPr>
          <t xml:space="preserve">
</t>
        </r>
      </text>
    </comment>
    <comment ref="A128" authorId="0" shapeId="0" xr:uid="{631BFE5A-6B4A-447F-8D8B-07CED8DDC8C1}">
      <text>
        <r>
          <rPr>
            <sz val="9"/>
            <color indexed="81"/>
            <rFont val="Tahoma"/>
            <family val="2"/>
          </rPr>
          <t>Nouvelles personnes qui occupent une place autorisée dans l'année : ne tient pas compte des personnes sur liste d'attente</t>
        </r>
      </text>
    </comment>
    <comment ref="F190" authorId="0" shapeId="0" xr:uid="{F07EB838-E9F9-436A-A0FC-F6A5B3F0A7F6}">
      <text>
        <r>
          <rPr>
            <sz val="9"/>
            <color indexed="81"/>
            <rFont val="Tahoma"/>
            <family val="2"/>
          </rPr>
          <t xml:space="preserve">Personnes accompagnées décédées comprises
</t>
        </r>
      </text>
    </comment>
    <comment ref="F201" authorId="0" shapeId="0" xr:uid="{93FC83DC-597D-4E1B-9DB7-13F0E5DD9927}">
      <text>
        <r>
          <rPr>
            <sz val="9"/>
            <color indexed="81"/>
            <rFont val="Tahoma"/>
            <family val="2"/>
          </rPr>
          <t xml:space="preserve">Personnes accompagnées décédées comprises
</t>
        </r>
      </text>
    </comment>
    <comment ref="F210" authorId="0" shapeId="0" xr:uid="{D0A7C54F-1E21-4CEE-9388-335897170297}">
      <text>
        <r>
          <rPr>
            <sz val="9"/>
            <color indexed="81"/>
            <rFont val="Tahoma"/>
            <family val="2"/>
          </rPr>
          <t xml:space="preserve">Personnes accompagnées décédées comprises
</t>
        </r>
      </text>
    </comment>
    <comment ref="F221" authorId="0" shapeId="0" xr:uid="{4DE196F7-949B-488C-A60F-6DADCA8807D9}">
      <text>
        <r>
          <rPr>
            <sz val="9"/>
            <color indexed="81"/>
            <rFont val="Tahoma"/>
            <family val="2"/>
          </rPr>
          <t xml:space="preserve">Personnes accompagnées décédées comprises
</t>
        </r>
      </text>
    </comment>
    <comment ref="F251" authorId="0" shapeId="0" xr:uid="{8CFFDE53-CB53-426C-ABE3-079E08A39899}">
      <text>
        <r>
          <rPr>
            <sz val="9"/>
            <color indexed="81"/>
            <rFont val="Tahoma"/>
            <family val="2"/>
          </rPr>
          <t xml:space="preserve">Personnes accompagnées décédées comprises
</t>
        </r>
      </text>
    </comment>
    <comment ref="E417" authorId="1" shapeId="0" xr:uid="{43F71320-4C0F-4AFC-85FD-C7179B611A41}">
      <text>
        <r>
          <rPr>
            <b/>
            <sz val="9"/>
            <color indexed="81"/>
            <rFont val="Tahoma"/>
            <charset val="1"/>
          </rPr>
          <t>ou Intersexe</t>
        </r>
        <r>
          <rPr>
            <sz val="9"/>
            <color indexed="81"/>
            <rFont val="Tahoma"/>
            <charset val="1"/>
          </rPr>
          <t xml:space="preserve">
</t>
        </r>
      </text>
    </comment>
    <comment ref="C419" authorId="0" shapeId="0" xr:uid="{2BE67361-C17F-4AEF-8C10-026C174908B1}">
      <text>
        <r>
          <rPr>
            <sz val="9"/>
            <color indexed="81"/>
            <rFont val="Tahoma"/>
            <family val="2"/>
          </rPr>
          <t>Parmi le nombre de candidatures de femmes indiqué dans la case du dessus, combien de femmes candidates mentionnaient un ou plusieurs accompagnants dans le dossier de candidature</t>
        </r>
      </text>
    </comment>
    <comment ref="D419" authorId="0" shapeId="0" xr:uid="{692224FE-87EE-4C20-80BA-84AB5EF86DC8}">
      <text>
        <r>
          <rPr>
            <sz val="9"/>
            <color indexed="81"/>
            <rFont val="Tahoma"/>
            <family val="2"/>
          </rPr>
          <t>Parmi le nombre de candidatures d'hommes indiqué dans la case du dessus, combien d'hommes candidats mentionnaient un ou plusieurs accompagnants dans le dossier de candidature</t>
        </r>
      </text>
    </comment>
    <comment ref="E419" authorId="0" shapeId="0" xr:uid="{110D58DB-5DB1-475B-895B-BB9F3A203CEF}">
      <text>
        <r>
          <rPr>
            <sz val="9"/>
            <color indexed="81"/>
            <rFont val="Tahoma"/>
            <family val="2"/>
          </rPr>
          <t>Parmi le nombre de candidatures de personnes transgenres indiqué dans la case du dessus, combien de personnes transgenres candidates mentionnaient un ou plusieurs accompagnants dans le dossier de candidature</t>
        </r>
      </text>
    </comment>
    <comment ref="F419" authorId="0" shapeId="0" xr:uid="{1229138C-A965-4B83-8BD8-E794435FCA87}">
      <text>
        <r>
          <rPr>
            <sz val="9"/>
            <color indexed="81"/>
            <rFont val="Tahoma"/>
            <family val="2"/>
          </rPr>
          <t xml:space="preserve">Parmi le nombre de candidatures de mineurs indiqué dans la case du dessus, combien de mineurs candidats mentionnaient un ou plusieurs accompagnants dans le dossier de candidature
</t>
        </r>
      </text>
    </comment>
    <comment ref="E424" authorId="1" shapeId="0" xr:uid="{161D0710-4F62-4015-90AC-AE2509F9E547}">
      <text>
        <r>
          <rPr>
            <b/>
            <sz val="9"/>
            <color indexed="81"/>
            <rFont val="Tahoma"/>
            <charset val="1"/>
          </rPr>
          <t>ou Intersexe</t>
        </r>
        <r>
          <rPr>
            <sz val="9"/>
            <color indexed="81"/>
            <rFont val="Tahoma"/>
            <charset val="1"/>
          </rPr>
          <t xml:space="preserve">
</t>
        </r>
      </text>
    </comment>
    <comment ref="A458" authorId="0" shapeId="0" xr:uid="{8B9285D0-BF11-414E-9152-E6341333EFE1}">
      <text>
        <r>
          <rPr>
            <sz val="9"/>
            <color indexed="81"/>
            <rFont val="Tahoma"/>
            <family val="2"/>
          </rPr>
          <t xml:space="preserve">Intégrer dans ce calcul les candidats dont le motif principal de candidature était une addiction (opiacés, alcool …)
</t>
        </r>
      </text>
    </comment>
    <comment ref="A467" authorId="0" shapeId="0" xr:uid="{628E8327-4E79-4D68-92A3-E7D385408A61}">
      <text>
        <r>
          <rPr>
            <sz val="9"/>
            <color indexed="81"/>
            <rFont val="Tahoma"/>
            <family val="2"/>
          </rPr>
          <t xml:space="preserve">Le dispositif ACT hors les murs est alors un dispositif de suivi après la sortie de l'ACT classique
</t>
        </r>
      </text>
    </comment>
    <comment ref="A493" authorId="0" shapeId="0" xr:uid="{9DAD03EF-9118-4D14-AD60-B20F86830CEE}">
      <text>
        <r>
          <rPr>
            <sz val="9"/>
            <color indexed="81"/>
            <rFont val="Tahoma"/>
            <family val="2"/>
          </rPr>
          <t>Nombre de refus = nombre total de candidatures - le nombre d'admission</t>
        </r>
      </text>
    </comment>
    <comment ref="A495" authorId="0" shapeId="0" xr:uid="{870D85C7-13F2-4F81-9BC2-B17C566099FF}">
      <text>
        <r>
          <rPr>
            <sz val="9"/>
            <color indexed="81"/>
            <rFont val="Tahoma"/>
            <family val="2"/>
          </rPr>
          <t xml:space="preserve">Les personnes admises "en liste d'attente" doivent être incluses dans les refus d'admission en raison d'une absence de place disponible
</t>
        </r>
      </text>
    </comment>
    <comment ref="F541" authorId="1" shapeId="0" xr:uid="{25722AE3-AFC2-49C1-9104-7DF311C70243}">
      <text>
        <r>
          <rPr>
            <sz val="9"/>
            <color indexed="81"/>
            <rFont val="Tahoma"/>
            <charset val="1"/>
          </rPr>
          <t xml:space="preserve">ou Intersexe
</t>
        </r>
      </text>
    </comment>
    <comment ref="A562" authorId="0" shapeId="0" xr:uid="{2A9D8220-A86C-4A52-ABD6-B7D778730DD9}">
      <text>
        <r>
          <rPr>
            <sz val="9"/>
            <color indexed="81"/>
            <rFont val="Tahoma"/>
            <family val="2"/>
          </rPr>
          <t xml:space="preserve">le département correspond au département administratif où est installé l'ACT "classique"
</t>
        </r>
      </text>
    </comment>
    <comment ref="A619" authorId="0" shapeId="0" xr:uid="{EA4C2090-547E-4189-B459-FD95EAE76A02}">
      <text>
        <r>
          <rPr>
            <sz val="9"/>
            <color indexed="81"/>
            <rFont val="Tahoma"/>
            <family val="2"/>
          </rPr>
          <t xml:space="preserve">L'usage à risque ou nocif d'une substance est un mode de consommation préjudiciable à la santé, dont les complications peuvent être physiques ou psychiques.
</t>
        </r>
      </text>
    </comment>
    <comment ref="A620" authorId="0" shapeId="0" xr:uid="{681607B3-8FF0-46BA-8C49-ECEFBE2649A6}">
      <text>
        <r>
          <rPr>
            <sz val="9"/>
            <color indexed="81"/>
            <rFont val="Tahoma"/>
            <family val="2"/>
          </rPr>
          <t xml:space="preserve">Une substance psychoactive est une substance naturelle ou synthétique qui agit sur le psychisme en modifiant son fonctionnement. Elle peut entraîner des changements dans les perceptions, l'humeur, la conscience, le comportement, etc. exemple : héroîne, cocaïne, cannabis, alcool, certains médicaments comme les somnifères et les anxiolytiques...
L'usage à risque ou nocif d'une substance est un mode de consommation préjudiciable à la santé, dont les complications peuvent être physiques ou psychiques.
</t>
        </r>
      </text>
    </comment>
    <comment ref="E630" authorId="1" shapeId="0" xr:uid="{560BBCDA-8DEC-4ED7-A325-BDFDD6DE8A59}">
      <text>
        <r>
          <rPr>
            <sz val="9"/>
            <color indexed="81"/>
            <rFont val="Tahoma"/>
            <charset val="1"/>
          </rPr>
          <t xml:space="preserve">ou Intersexe
</t>
        </r>
      </text>
    </comment>
    <comment ref="E673" authorId="1" shapeId="0" xr:uid="{A9FC04C1-B6FC-452F-8718-46416CB30F30}">
      <text>
        <r>
          <rPr>
            <sz val="9"/>
            <color indexed="81"/>
            <rFont val="Tahoma"/>
            <charset val="1"/>
          </rPr>
          <t xml:space="preserve">ou Intersexe
</t>
        </r>
      </text>
    </comment>
    <comment ref="E833" authorId="1" shapeId="0" xr:uid="{41F24041-7E82-4E7B-874A-25A6CF93688A}">
      <text>
        <r>
          <rPr>
            <sz val="9"/>
            <color indexed="81"/>
            <rFont val="Tahoma"/>
            <charset val="1"/>
          </rPr>
          <t xml:space="preserve">
comptabilisez les personnes décédées également</t>
        </r>
      </text>
    </comment>
  </commentList>
</comments>
</file>

<file path=xl/sharedStrings.xml><?xml version="1.0" encoding="utf-8"?>
<sst xmlns="http://schemas.openxmlformats.org/spreadsheetml/2006/main" count="523" uniqueCount="371">
  <si>
    <t>département</t>
  </si>
  <si>
    <t>année</t>
  </si>
  <si>
    <t>1-  Identification de la structure</t>
  </si>
  <si>
    <t>Adresse :</t>
  </si>
  <si>
    <t>Code postal :</t>
  </si>
  <si>
    <t>Commune :</t>
  </si>
  <si>
    <t>Téléphone :</t>
  </si>
  <si>
    <t>Adresse électronique :</t>
  </si>
  <si>
    <t>Site Internet :</t>
  </si>
  <si>
    <t>Nom de l'organisme gestionnaire</t>
  </si>
  <si>
    <r>
      <t xml:space="preserve">II. MOYENS FINANCIERS </t>
    </r>
    <r>
      <rPr>
        <sz val="11"/>
        <color rgb="FFFF0000"/>
        <rFont val="Calibri"/>
        <family val="2"/>
        <scheme val="minor"/>
      </rPr>
      <t>DU DISPOSTIF ACT HORS LES MURS</t>
    </r>
  </si>
  <si>
    <t xml:space="preserve">A partir du compte administratif : </t>
  </si>
  <si>
    <t>GI : Produits de la tarification</t>
  </si>
  <si>
    <t>GII : Autres produits relatifs à l'exploitation</t>
  </si>
  <si>
    <t xml:space="preserve">GIII : Produits financiers et produits non encaissables </t>
  </si>
  <si>
    <t>Montant mensuel de la participation demandée aux résidents (que le résident s'en acquitte ou non)</t>
  </si>
  <si>
    <t xml:space="preserve">Montant total de la participation des résidents réellement enregistré comme produit : </t>
  </si>
  <si>
    <t>Recettes :</t>
  </si>
  <si>
    <t xml:space="preserve">Charges : </t>
  </si>
  <si>
    <t xml:space="preserve"> GI : Dépenses liées à l'exploitation courante</t>
  </si>
  <si>
    <t>GII : Dépenses liées au personnel</t>
  </si>
  <si>
    <t>GIII : Dépenses liées à la structure</t>
  </si>
  <si>
    <t>Montant total annuel de l'aide financière attribuée aux personnes accompagnées (argent, ticket restaurant, frais liés à la scolarité …)</t>
  </si>
  <si>
    <t xml:space="preserve">Montant total annuel de l'aide en nature attribuée aux personnes accompagnées (ticket de bus, …) </t>
  </si>
  <si>
    <t>Commentaires</t>
  </si>
  <si>
    <t>II. L'EQUIPE SALARIALE DU DISPOSITIF ACT HORS LES MURS</t>
  </si>
  <si>
    <t>Convention collective</t>
  </si>
  <si>
    <t>Médecin</t>
  </si>
  <si>
    <t xml:space="preserve">Médecin psychiatre </t>
  </si>
  <si>
    <t>Infirmier</t>
  </si>
  <si>
    <t>Psychologue</t>
  </si>
  <si>
    <t>Animateur / Moniteur</t>
  </si>
  <si>
    <t xml:space="preserve">Professeur d'activités sportives adaptées </t>
  </si>
  <si>
    <t>Technicien(ne) de l'intervention sociale et familiale</t>
  </si>
  <si>
    <t xml:space="preserve">Conseiller emploi / insertion </t>
  </si>
  <si>
    <t>Conseiller en économie sociale et familiale</t>
  </si>
  <si>
    <t xml:space="preserve">Chargé de mission logement </t>
  </si>
  <si>
    <t>Maitresse de maison, aide à domicile, auxiliaire de vie, …</t>
  </si>
  <si>
    <t>Assistant de direction, secrétariat et personnel administratif</t>
  </si>
  <si>
    <t>autres précisez :</t>
  </si>
  <si>
    <t>Salariés de la structure
(en ETPT)</t>
  </si>
  <si>
    <t>Mis à disposition par d'autres structures
(en ETPT)</t>
  </si>
  <si>
    <t>Total</t>
  </si>
  <si>
    <t>Stagiaires</t>
  </si>
  <si>
    <t>Service civique</t>
  </si>
  <si>
    <t>Nombre de recrutements dans l'année</t>
  </si>
  <si>
    <t>Nombre de départs dans l'année</t>
  </si>
  <si>
    <t>en nombre de personnes</t>
  </si>
  <si>
    <t>Effectifs réels dans la structure</t>
  </si>
  <si>
    <t>IV. LA FILE ACTIVE DES ACT HORS LES MURS</t>
  </si>
  <si>
    <t xml:space="preserve">Nombre de personnes accompagnées  dans l'année (File active) </t>
  </si>
  <si>
    <r>
      <rPr>
        <b/>
        <sz val="11"/>
        <color theme="1"/>
        <rFont val="Calibri"/>
        <family val="2"/>
        <scheme val="minor"/>
      </rPr>
      <t xml:space="preserve">dont </t>
    </r>
    <r>
      <rPr>
        <sz val="11"/>
        <color theme="1"/>
        <rFont val="Calibri"/>
        <family val="2"/>
        <scheme val="minor"/>
      </rPr>
      <t>nombre de sortants dans l'année</t>
    </r>
  </si>
  <si>
    <t>Transgenre</t>
  </si>
  <si>
    <t>Femme</t>
  </si>
  <si>
    <t>Homme</t>
  </si>
  <si>
    <t>Mineur</t>
  </si>
  <si>
    <r>
      <rPr>
        <b/>
        <sz val="11"/>
        <color theme="1"/>
        <rFont val="Calibri"/>
        <family val="2"/>
        <scheme val="minor"/>
      </rPr>
      <t>dont</t>
    </r>
    <r>
      <rPr>
        <sz val="11"/>
        <color theme="1"/>
        <rFont val="Calibri"/>
        <family val="2"/>
        <scheme val="minor"/>
      </rPr>
      <t xml:space="preserve"> nouvelles personnes accompagnées dans l'année </t>
    </r>
  </si>
  <si>
    <r>
      <rPr>
        <b/>
        <sz val="12"/>
        <color theme="1"/>
        <rFont val="Calibri"/>
        <family val="2"/>
        <scheme val="minor"/>
      </rPr>
      <t xml:space="preserve">dont </t>
    </r>
    <r>
      <rPr>
        <sz val="12"/>
        <color theme="1"/>
        <rFont val="Calibri"/>
        <family val="2"/>
        <scheme val="minor"/>
      </rPr>
      <t>nouveaux accompagants dans l'année</t>
    </r>
  </si>
  <si>
    <t>Adulte</t>
  </si>
  <si>
    <t>Nombre de personnes accompagnées dans leurs logements durables (propriétaire, location avec bail, sous-location…)</t>
  </si>
  <si>
    <t xml:space="preserve"> au 31/12 de l'année de référence du rapport d'activité</t>
  </si>
  <si>
    <t xml:space="preserve">Nombre total de places autorisées au 31/12 </t>
  </si>
  <si>
    <t xml:space="preserve">dont nombre total de places installées au 31/12 </t>
  </si>
  <si>
    <t>dont nouvelles places autorisées au cours de l'année</t>
  </si>
  <si>
    <t>Assistant de service social</t>
  </si>
  <si>
    <t>Personnel logistique (entretien, maintenance…)</t>
  </si>
  <si>
    <t>V. NOMBRE DE PLACES D'ACT HORS LES MURS</t>
  </si>
  <si>
    <t xml:space="preserve">VI. SITUATION DES PERSONNES ACCOMPAGNEES </t>
  </si>
  <si>
    <t>Carte de résident (10 ans)</t>
  </si>
  <si>
    <t>Personnes bénéficiant d'une carte de séjour temporaire "vie privée et familiale" au titre de l'état de santé</t>
  </si>
  <si>
    <t xml:space="preserve">Personnes bénéficiant d'une carte de séjour temporaire "vie privée et familiale" à d'autres titres  </t>
  </si>
  <si>
    <t>Personnes bénéficiant d'une autorisation provisoire de séjour (APS)</t>
  </si>
  <si>
    <t>Personnes en possession d'un récépissé de demande de titre de séjour ou d'un RDV en préfecture</t>
  </si>
  <si>
    <t>Personnes sans titre de séjour</t>
  </si>
  <si>
    <t>Personnes sorties dans l'année (file active) : situation à la sortie (personnes décédées comprises)</t>
  </si>
  <si>
    <t>Personne de nationalité française</t>
  </si>
  <si>
    <t>Personnes accompagnées pendant l'année (file active)  : situation à l'entrée</t>
  </si>
  <si>
    <t>Personne étrangère ayant la nationalité d'un pays de la  communauté européenne</t>
  </si>
  <si>
    <t>Mineurs étrangers (hors Europe)</t>
  </si>
  <si>
    <t>Demandeur d'asile ayant une attestation de dépôt</t>
  </si>
  <si>
    <t>2- Protection maladie (ne pas tenir compte des accompagnants)</t>
  </si>
  <si>
    <t>Nombre de personnes affiliées au régime général</t>
  </si>
  <si>
    <t xml:space="preserve">Nombre de personnes affiliées à un autre régime obligatoire d'assurance maladie </t>
  </si>
  <si>
    <t xml:space="preserve">Nombre de personnes bénéficiant de l'aide médicale Etat (AME) </t>
  </si>
  <si>
    <t>Nombre de personnes sans protection maladie de base</t>
  </si>
  <si>
    <t>Ne sait pas/ non renseigné</t>
  </si>
  <si>
    <t>Nombre de personnes bénéficiant de la protection universelle maladie (PUMA) (ex-CMU)</t>
  </si>
  <si>
    <t xml:space="preserve">Protection maladie de base : </t>
  </si>
  <si>
    <t xml:space="preserve">Protection complémentaire : </t>
  </si>
  <si>
    <t>Assurance complémentaire facultative (mutuelle)</t>
  </si>
  <si>
    <t>Complémentaire santé solidaire (ex-CMU-C)</t>
  </si>
  <si>
    <t>Sans protection complémentaire</t>
  </si>
  <si>
    <t>Nombre de personnes accompagnées bénéficiant de l'ALD (Affection longue durée)</t>
  </si>
  <si>
    <t>Nombre de personnes accompagnées ne bénéficiant pas de l'ALD</t>
  </si>
  <si>
    <t>Personnes sorties dans l'année (file active) : situation à la sortie</t>
  </si>
  <si>
    <t>3- Origine principale des ressources  (Ne pas tenir compte des accompagnants)</t>
  </si>
  <si>
    <t>Nombre de personnes bénéficiant du revenu de solidarité active (RSA)</t>
  </si>
  <si>
    <t>Nombre de personnes bénéficiant de l'allocation adulte handicapé (AAH)</t>
  </si>
  <si>
    <t>Nombre de personnes bénéficiant d'autres prestations sociales (allocation familiale …)</t>
  </si>
  <si>
    <t>Nombre de personnes ayant des ressources provenant d'un tiers</t>
  </si>
  <si>
    <t>Nombre de personnes bénéficiant de l'allocation pour demandeur d'asile (ADA) …</t>
  </si>
  <si>
    <t>Nombre de personnes ayant des revenus d'activité non déclarée</t>
  </si>
  <si>
    <t>Sans revenu</t>
  </si>
  <si>
    <t xml:space="preserve">Nombre de personnes ayant des revenus d'activité  (salaire et primes) </t>
  </si>
  <si>
    <t>Ressource principale : indiquez une seule source de revenus par personne</t>
  </si>
  <si>
    <t>Nombre de personnes ayant des revenus de remplacemement (IJ, allocation de chômage (ARE), allocation spécifique de solidarité (ASS), pension de retraite, allocations de préretraite, pension d'invalidité, …)</t>
  </si>
  <si>
    <t>4- Situation professionelle  (Ne pas tenir compte des accompagnants)</t>
  </si>
  <si>
    <t>indiquez une seule situation par personne</t>
  </si>
  <si>
    <t>En emploi à temps partiel</t>
  </si>
  <si>
    <t>En emploi à temps plein</t>
  </si>
  <si>
    <t>Demandeur d'emploi</t>
  </si>
  <si>
    <t>Retraite ou préretraite</t>
  </si>
  <si>
    <t>En invalidité</t>
  </si>
  <si>
    <t>En arrêt maladie</t>
  </si>
  <si>
    <t>En arrêt maladie longue durée</t>
  </si>
  <si>
    <t>En formation</t>
  </si>
  <si>
    <t>Inaptitude au travail reconnue par la MDPH</t>
  </si>
  <si>
    <t>Sans activité professionnelle</t>
  </si>
  <si>
    <t>Etranger sans autorisation administrative de travailler</t>
  </si>
  <si>
    <t>VII. ACTIVITES REALISEES</t>
  </si>
  <si>
    <t>Décrivez et commentez brièvement les actions menées pour augmenter éventuellement les ressources des personnes accompagnées :</t>
  </si>
  <si>
    <t>Décrivez et commentez brièvement les actions menées à propos de la situation professionnelle des personnes accompagnées</t>
  </si>
  <si>
    <t>1- Situation administrative - droit au séjour (ne pas tenir compte des accompagnants)</t>
  </si>
  <si>
    <t>Ne concerne que les professionnels faisant partie de l’équipe (ou mis à disposition) mentionnés dans la partie III</t>
  </si>
  <si>
    <t>1- Modalités de l'accompagnement médico-psycho-social</t>
  </si>
  <si>
    <t xml:space="preserve">Type d'hebergement de la file active : </t>
  </si>
  <si>
    <t>4- Soutien et suivi après la sortie du dispositif</t>
  </si>
  <si>
    <t>autres, précisez :</t>
  </si>
  <si>
    <t xml:space="preserve">Nombre d'entretiens de pré-admission dans l'année </t>
  </si>
  <si>
    <t xml:space="preserve">Nombre d'activités de groupe dans l'année </t>
  </si>
  <si>
    <t>3- Activités collectives et démarches extérieures avec les personnes accompagnées en ACT hors les murs</t>
  </si>
  <si>
    <t>Nombre d'accompagnements dans l'année pour une démarche extérieure (rendez-vous médicaux, démarches administratives…)</t>
  </si>
  <si>
    <t>Nombre de personnes accompagnées (file active) concernées par ces accompagnements</t>
  </si>
  <si>
    <t>Existe t'il un service de suivi après la sortie du dispositif ACT hors les murs ?</t>
  </si>
  <si>
    <t>Nombre de personnes sorties dans l'année ayant bénéficié d'un suivi / soutien après leur sortie</t>
  </si>
  <si>
    <t>Nombre de personnes sorties suivies dans l'année pendant :</t>
  </si>
  <si>
    <t>3 à 6 mois</t>
  </si>
  <si>
    <t>6 mois à 1 an</t>
  </si>
  <si>
    <t>1 à 3 mois</t>
  </si>
  <si>
    <t>total</t>
  </si>
  <si>
    <t>Infirmiers à domicile, SSIAD,  infirmiers libéraux, IDE …</t>
  </si>
  <si>
    <t>Appareillage médicalisé (oxygène à domicile, lits médicalisés, …)</t>
  </si>
  <si>
    <t>Kinésithérapeute</t>
  </si>
  <si>
    <t>Diététicien</t>
  </si>
  <si>
    <t>Pédicure, podologue</t>
  </si>
  <si>
    <t>5- Intervention de prestataires extérieurs auprès des personnes accompagnées</t>
  </si>
  <si>
    <t>Décrivez le type de suivi proposé</t>
  </si>
  <si>
    <t>Dentiste, orthodentiste</t>
  </si>
  <si>
    <t>Service d'interprétariat</t>
  </si>
  <si>
    <t>Conseiller emploi / insertion/accès à la formation/alphabétisation</t>
  </si>
  <si>
    <t>CAARUD, service addictologie…</t>
  </si>
  <si>
    <t>Juriste, avocat</t>
  </si>
  <si>
    <t>Tutelle, curatelle</t>
  </si>
  <si>
    <t>VIII. CANDIDATURES, ADMISSIONS et REFUS D'ADMISSION</t>
  </si>
  <si>
    <t>2- Pré-admission</t>
  </si>
  <si>
    <t>Nombre de candidatures reçues dans l'année</t>
  </si>
  <si>
    <t>Il s’agit ici de toutes les candidatures reçues et pas uniquement les candidatures des nouveaux entrants</t>
  </si>
  <si>
    <t>Indiquez une seule pathologie par candidature</t>
  </si>
  <si>
    <t>VIH</t>
  </si>
  <si>
    <t>Hépatite B</t>
  </si>
  <si>
    <t>Hépatite C</t>
  </si>
  <si>
    <t>Cancers</t>
  </si>
  <si>
    <t>Diabète</t>
  </si>
  <si>
    <t>Insuffisance rénale chronique</t>
  </si>
  <si>
    <t>Maladies cardio-vasculaires, hypertension</t>
  </si>
  <si>
    <t>Troubles neurocognitifs (séquelles d'AVC,…)</t>
  </si>
  <si>
    <t>Maladie neurologique dégénérative (SEP, Parkinson..)</t>
  </si>
  <si>
    <t>Pathologie pulmonaire chronique</t>
  </si>
  <si>
    <t>Maladie psychiatrique, dépression, troubles du comportement, anxieux, de l'alimentation …</t>
  </si>
  <si>
    <t>Alcoolisme</t>
  </si>
  <si>
    <t>Drépanocytose</t>
  </si>
  <si>
    <t>Tuberculose</t>
  </si>
  <si>
    <t>Cirrhose, insuffisance hépatique</t>
  </si>
  <si>
    <t>Maladies génétiques, maladies rares, maladie orphelines…</t>
  </si>
  <si>
    <t>Autres, précisez</t>
  </si>
  <si>
    <t xml:space="preserve">Parmi les candidatures reçues dans l'année, combien de personnes présentaient des conduites addictives (hors tabac, jeux …) ?   </t>
  </si>
  <si>
    <t>1- Candidatures</t>
  </si>
  <si>
    <t>2- Admissions</t>
  </si>
  <si>
    <t>Nombre de personnes admises dans l'année de référence</t>
  </si>
  <si>
    <t>Indiquez un seul service orientateur par personne admise</t>
  </si>
  <si>
    <t>Nb de personnes orientées par :</t>
  </si>
  <si>
    <t>Etablissement ou service médico-social (addictologie, handicap, autre ACT, LHSS, LAM…)</t>
  </si>
  <si>
    <t>Services sociaux municipaux/départementaux</t>
  </si>
  <si>
    <t>SPIP ou UCSA  (personnes placées sous main de justice ou sortie de prison)</t>
  </si>
  <si>
    <t>Association d'aide aux malades</t>
  </si>
  <si>
    <t>Association ou structure interne</t>
  </si>
  <si>
    <t>Initiative de la personnes ou des proches</t>
  </si>
  <si>
    <t>CADA</t>
  </si>
  <si>
    <t>Autre association</t>
  </si>
  <si>
    <t xml:space="preserve">autres, précisez : </t>
  </si>
  <si>
    <t>Initiative du médecin traitant</t>
  </si>
  <si>
    <t>Services sociaux hospitaliers (et autres : ELSA, service de médecine, clinique…)</t>
  </si>
  <si>
    <t>Etablissement social d'hébergement (CHRS, foyer...)</t>
  </si>
  <si>
    <t>Nombre total d'accompagnants dans l'année</t>
  </si>
  <si>
    <t xml:space="preserve">Votre dispostif ACT "classique" </t>
  </si>
  <si>
    <t>3- Refus d'admission</t>
  </si>
  <si>
    <t>Nombre de refus d'admission en raison d'une absence de place disponible</t>
  </si>
  <si>
    <t>Nombre de refus car la personne nécessite une prise en charge hospitalière</t>
  </si>
  <si>
    <t>Nombre de refus en raison des conduites addictives</t>
  </si>
  <si>
    <t>Nombre de refus en raison des comorbidités psychiatriques</t>
  </si>
  <si>
    <t>Nombre de refus car le dossier est hors critères médicaux (pas de pathologie, pas de pathologie chronique,  pas de nécessité de coordination médicale)</t>
  </si>
  <si>
    <t>Nombre de refus car le dossier est incomplet, la personne n'a pas donné suite, une autre solution a été trouvée, la personne a refusé</t>
  </si>
  <si>
    <t>Nombre de refus car la personne est hors critère d'âge (trop jeune ou trop agée)</t>
  </si>
  <si>
    <t>Nombre de refus car la personne nécessite une prise en charge en ACT, LAM ou LHSS "classiques"</t>
  </si>
  <si>
    <t>Nombre de refus car la personne est hors critère sociaux (trop de revenus, ...)</t>
  </si>
  <si>
    <t>Ne sait pas, non renseigné</t>
  </si>
  <si>
    <t>IX. PROFIL DE LA FILE ACTIVE</t>
  </si>
  <si>
    <t>La file active : les personnes occupant une place du dispostif dans l'année (personnes présentes au 31/12 + personnes sorties dans l'année)</t>
  </si>
  <si>
    <t>&lt; 18 ans</t>
  </si>
  <si>
    <t>20 à 24 ans</t>
  </si>
  <si>
    <t>25 à 29 ans</t>
  </si>
  <si>
    <t>30 à 34 ans</t>
  </si>
  <si>
    <t>35 à 39 ans</t>
  </si>
  <si>
    <t>40 à 44 ans</t>
  </si>
  <si>
    <t>45 à 49 ans</t>
  </si>
  <si>
    <t>50 à 54 ans</t>
  </si>
  <si>
    <t>60 à 64 ans</t>
  </si>
  <si>
    <t>65 ans et plus</t>
  </si>
  <si>
    <t>18 à 19 ans</t>
  </si>
  <si>
    <t>autre, précisez</t>
  </si>
  <si>
    <t>Nombre de personnes accompagnées :</t>
  </si>
  <si>
    <t>Ne sais pas, non renseigné</t>
  </si>
  <si>
    <t>1- Age des personnes accompagnées (ne pas tenir compte des accompagnants)</t>
  </si>
  <si>
    <t>2- Origine géographique (ne pas tenir compte des accompagnants)</t>
  </si>
  <si>
    <t>3- Situation familiale (ne pas tenir compte des accompagnants)</t>
  </si>
  <si>
    <t>Nombre de personnes acccompagnées sous main de justice ou sortant de prison</t>
  </si>
  <si>
    <t>4- Personnes sous main de justice ou sortant de prison (ne pas tenir compte des accompagnants)</t>
  </si>
  <si>
    <t>Dont (situation à l'admission) :</t>
  </si>
  <si>
    <t>Aménagement de peine</t>
  </si>
  <si>
    <t>Suspension de peine pour raison médicale</t>
  </si>
  <si>
    <t>Sortie de prison (libération)</t>
  </si>
  <si>
    <t>5- Handicap (ne pas tenir compte des accompagnants)</t>
  </si>
  <si>
    <t>Nombre de personnes accompagnées avec un handicap reconnu par la MDPH</t>
  </si>
  <si>
    <t>6- Pratiques addictives relevant de problématiques pathologiques  (Ne pas tenir compte des accompagnants)</t>
  </si>
  <si>
    <t>Les réponses peuvent être cumulatives. Un résident ayant une dépendance à l'alcool et sous traitement de subistitution comptera pour 1 dans chaque case prévue</t>
  </si>
  <si>
    <t xml:space="preserve">Nombre de personnes accompagnées : </t>
  </si>
  <si>
    <t xml:space="preserve">Usage à risque ou nocif d' alcool </t>
  </si>
  <si>
    <t xml:space="preserve">Traitement de substitution aux opiacés </t>
  </si>
  <si>
    <t>Usage à risque ou nocif de substances psychoactives - (hors alcool et hors tabac)</t>
  </si>
  <si>
    <t xml:space="preserve">Nombre de personnes accompagnées avec un : </t>
  </si>
  <si>
    <t>7- Profil des personnes accompagnées en fonction de leur(s) pathologie(s) (Ne pas tenir compte des accompagnants)</t>
  </si>
  <si>
    <t>Insuffisance rénale</t>
  </si>
  <si>
    <t>Trouble neurocognitif (séquelles d'AVC,…)</t>
  </si>
  <si>
    <t>Pathologie pulmonaire</t>
  </si>
  <si>
    <t>Maladies autoimmunes</t>
  </si>
  <si>
    <r>
      <rPr>
        <b/>
        <sz val="11"/>
        <color theme="1"/>
        <rFont val="Calibri"/>
        <family val="2"/>
        <scheme val="minor"/>
      </rPr>
      <t>Comorbidités chroniques</t>
    </r>
    <r>
      <rPr>
        <sz val="11"/>
        <color theme="1"/>
        <rFont val="Calibri"/>
        <family val="2"/>
        <scheme val="minor"/>
      </rPr>
      <t xml:space="preserve"> associées </t>
    </r>
  </si>
  <si>
    <t>Ne pas comptabiliser à nouveau les pathologies principales (déjà mentionnées dans le tableau ci-dessus)</t>
  </si>
  <si>
    <t>Obésité morbide</t>
  </si>
  <si>
    <t>1- Personnes accompagnées dans leur logement</t>
  </si>
  <si>
    <t>ayant pu rester dans son logement</t>
  </si>
  <si>
    <t>ayant intégré un ACT</t>
  </si>
  <si>
    <t>ayant intégré un établissement médico-social pour personnes handicapées</t>
  </si>
  <si>
    <t>ayant intégré un établissement médico-social pour personnes agées</t>
  </si>
  <si>
    <t>ayant intégré un établissement social (CHRS, ….)</t>
  </si>
  <si>
    <t>ayant intégré un établissement médico-social spécialisé en addictologie</t>
  </si>
  <si>
    <t>ayant intégré un établissement de santé (hopital, SSR…)</t>
  </si>
  <si>
    <t>ayant intégré un hopital psychiatrique</t>
  </si>
  <si>
    <t>ayant perdu son logement et ayant recours à l'hebergement d'urgence, à l'hotel</t>
  </si>
  <si>
    <t>ayant perdu son logement et se retrouvant à la rue (sans solution)</t>
  </si>
  <si>
    <t>étant rentrés dans leur pays d'origine (volontairement ou non)</t>
  </si>
  <si>
    <t>décédés pendant l'accompagnement</t>
  </si>
  <si>
    <t>autre préciser,</t>
  </si>
  <si>
    <t>Parmi ces sortants, combien</t>
  </si>
  <si>
    <t>dont, nombre de sortants :</t>
  </si>
  <si>
    <t>Nombre de sortants, parmis les personnes accompagnées dans leur logement :</t>
  </si>
  <si>
    <t>Nombre de personnes accompagnées sorties du dispositif dans l'année (personnes décédées comprises)</t>
  </si>
  <si>
    <t>ayant accédé à un logement avec bail direct</t>
  </si>
  <si>
    <t>ayant accédé à un logement avec bail glissant ou en logement accompagné (ex: résidences sociales/pension de famille, intermédiation locative...)</t>
  </si>
  <si>
    <t>ayant intégré un LAM, un LHSS</t>
  </si>
  <si>
    <t>ayant intégré un autre établissement social (CHRS, ….)</t>
  </si>
  <si>
    <t>ont rompu le contrat d’accompagnement à leur initiative</t>
  </si>
  <si>
    <t>ont été exclus du dispositif</t>
  </si>
  <si>
    <t>restés dans la même institution</t>
  </si>
  <si>
    <t>ayant quitté l'institution et étant hébergé dans leur famille ou chez des proches de manière précaire</t>
  </si>
  <si>
    <t>ayant quitté l'institution et se retrouvant à la rue (sans solution)</t>
  </si>
  <si>
    <t>3- Personnes accompagnées sans hebergement ou en hébergement précaire</t>
  </si>
  <si>
    <t>Nombre de sortants, parmis les personnes accompagnées en hébergement précaire ou sans hébergement :</t>
  </si>
  <si>
    <t>restés dans la même situation</t>
  </si>
  <si>
    <t>étant retournés vivre dans leur famille durablement (amélioration de la situation)</t>
  </si>
  <si>
    <t xml:space="preserve"> </t>
  </si>
  <si>
    <t>0 à 6 mois</t>
  </si>
  <si>
    <t>6 à 12 mois</t>
  </si>
  <si>
    <t>12 à 18 mois</t>
  </si>
  <si>
    <t>18 à 24 mois</t>
  </si>
  <si>
    <t>plus de 2 ans</t>
  </si>
  <si>
    <t xml:space="preserve">Durée moyenne de séjour uniquement des personnes sorties dans l'année (en jours) </t>
  </si>
  <si>
    <r>
      <t xml:space="preserve">Taux d'occupation  
</t>
    </r>
    <r>
      <rPr>
        <sz val="10"/>
        <color theme="1"/>
        <rFont val="Calibri"/>
        <family val="2"/>
        <scheme val="minor"/>
      </rPr>
      <t xml:space="preserve">(= nombre de journées d'occupation/ nombre de journées autorisées) </t>
    </r>
  </si>
  <si>
    <t xml:space="preserve">En cas d'hospitalisation par exemple, lorsque la place est momentanément inoccupée mais gardée pour le résident concerné, celle-ci est considérée comme occupée. </t>
  </si>
  <si>
    <t>En cas de suspension temporaire de la possibilité d'accompagnement par la structure ACT, si la place d'ACT n'est pas "occupable" dans les faits, elle est tout de même autorisée et doit entrer dans le décompte du dénominateur "nombre de journées autorisées"</t>
  </si>
  <si>
    <t>autres professionnels (para) médicaux, précisez :</t>
  </si>
  <si>
    <t>autres professionnels, précisez :</t>
  </si>
  <si>
    <t>Aucune pathologie chronique (hors critère médicaux)</t>
  </si>
  <si>
    <t xml:space="preserve">I. L'Organisme gestionnaire </t>
  </si>
  <si>
    <t xml:space="preserve">Nom de l'ACT diposant de l'autorisation administrative </t>
  </si>
  <si>
    <t xml:space="preserve">Si différent, nom du service ACT hors les murs </t>
  </si>
  <si>
    <t xml:space="preserve">Nom et prénom du Responsable du service ACT hors les murs </t>
  </si>
  <si>
    <t>Nombre de personnes accompagnées dans une institution sociale ou dédiée aux demandeurs d'asile (CHRS, maison relais, foyer, résidence sociale, CADA…)</t>
  </si>
  <si>
    <t>Nombre de personnes avec un hébergement précaire (lieu de squat, bidonville, tente, caravane, camping, chez des proches…)</t>
  </si>
  <si>
    <t xml:space="preserve">Nombre de personnes sans logement ni hébergement - accompagnement directement à la rue (maraudes) </t>
  </si>
  <si>
    <t>Mineur scolarisé (ou non) et étudiant</t>
  </si>
  <si>
    <t xml:space="preserve">Décrivez l'accompagnement proposé aux  personnes hébergées  dans des établissements sociaux ou dédiés aux demandeurs d'asile. La composition de l'équipe est-elle différente ?  Comment s'articule la coopération entre l'établissement d'hébergement et l'équipe ACT hors les murs ? </t>
  </si>
  <si>
    <t>Décrivez les étapes et actions principales de l'accompagnement proposé au domicile des personnes. En quoi sont-elles différentes de celles réalisées dans le parc d'hébergement ACT ?</t>
  </si>
  <si>
    <t xml:space="preserve">Décrivez les actions et les  spécificités de  l'accompagnement des personnes accompagnées directement à la rue ou dans des lieux trés précaires </t>
  </si>
  <si>
    <t>Hospitalisation à domicile, réseau de soin palliatif à domicile…</t>
  </si>
  <si>
    <t xml:space="preserve">Maladies digestives, du tube digestif, gastro-intestinales </t>
  </si>
  <si>
    <r>
      <t xml:space="preserve">dont </t>
    </r>
    <r>
      <rPr>
        <sz val="11"/>
        <color theme="1"/>
        <rFont val="Calibri"/>
        <family val="2"/>
        <scheme val="minor"/>
      </rPr>
      <t>nombre de candidatures avec accompagnant</t>
    </r>
  </si>
  <si>
    <t>Nombre de refus car la personne est sans ressource</t>
  </si>
  <si>
    <t>Nombre de refus car la personne est sans perspective de sortie du dispositif</t>
  </si>
  <si>
    <t>Nombre de refus de candidature calculé</t>
  </si>
  <si>
    <t>Nombre de refus car la personne ne parle pas suffisamment le français</t>
  </si>
  <si>
    <t>Logées ou hébergées dans le département</t>
  </si>
  <si>
    <t>Logées ou hébergées dans un autre département</t>
  </si>
  <si>
    <t>Sans domiciliation (rue, squat, bidonville…)</t>
  </si>
  <si>
    <t>Célibataires</t>
  </si>
  <si>
    <t>En union libre</t>
  </si>
  <si>
    <t>Pacsées</t>
  </si>
  <si>
    <t>Mariées</t>
  </si>
  <si>
    <t>Divorcées</t>
  </si>
  <si>
    <t>Veufs ou veuves</t>
  </si>
  <si>
    <r>
      <t xml:space="preserve">Pathologie chronique principale </t>
    </r>
    <r>
      <rPr>
        <sz val="11"/>
        <color theme="1"/>
        <rFont val="Calibri"/>
        <family val="2"/>
        <scheme val="minor"/>
      </rPr>
      <t>(indiquez une pathologie par personne)</t>
    </r>
  </si>
  <si>
    <t>Nombre de sortants, parmis les personnes accompagnées en institution sociale ou dédiée aux demandeurs d'asile :</t>
  </si>
  <si>
    <t>2- Personnes accompagnées en institution sociale ou dédiée aux demandeurs d'asile</t>
  </si>
  <si>
    <t>ayant accédé à un autre logement avec bail glissant ou en logement accompagné (ex: résidences sociales/pension de famille, intermédiation locative...)</t>
  </si>
  <si>
    <t>ayant quitté l'institution et ayant recours à l'hebergement d'urgence, à l'hotel…</t>
  </si>
  <si>
    <t>ayant été emprisonnés (prison, maison d'arrêt)</t>
  </si>
  <si>
    <t>retournés vivre dans leur famille de manière durable (amélioration de la situation)</t>
  </si>
  <si>
    <t>ayant pu être hébergés dans leur famille ou chez des proches de manière précaire mais avec tout de même une amélioration de la situation</t>
  </si>
  <si>
    <r>
      <rPr>
        <u/>
        <sz val="10"/>
        <color theme="1"/>
        <rFont val="Calibri"/>
        <family val="2"/>
        <scheme val="minor"/>
      </rPr>
      <t>Définitions</t>
    </r>
    <r>
      <rPr>
        <sz val="10"/>
        <color theme="1"/>
        <rFont val="Calibri"/>
        <family val="2"/>
        <scheme val="minor"/>
      </rPr>
      <t xml:space="preserve"> : On appelle </t>
    </r>
    <r>
      <rPr>
        <b/>
        <sz val="10"/>
        <color theme="1"/>
        <rFont val="Calibri"/>
        <family val="2"/>
        <scheme val="minor"/>
      </rPr>
      <t>personne accompagnée</t>
    </r>
    <r>
      <rPr>
        <sz val="10"/>
        <color theme="1"/>
        <rFont val="Calibri"/>
        <family val="2"/>
        <scheme val="minor"/>
      </rPr>
      <t xml:space="preserve">, la personne atteinte d'une pathologie chronique étant  accompagnée dans le dispositif ACT hors les murs et qui occupe donc, une place autorisée (c'est l'équivalent du résident en ACT). On appelle </t>
    </r>
    <r>
      <rPr>
        <b/>
        <sz val="10"/>
        <color theme="1"/>
        <rFont val="Calibri"/>
        <family val="2"/>
        <scheme val="minor"/>
      </rPr>
      <t>accompagnants</t>
    </r>
    <r>
      <rPr>
        <sz val="10"/>
        <color theme="1"/>
        <rFont val="Calibri"/>
        <family val="2"/>
        <scheme val="minor"/>
      </rPr>
      <t>, les personnes qui vivent avec cette personne accompagnée.</t>
    </r>
  </si>
  <si>
    <t>2- Critères d'admission  dans le dispositif ACT hors les murs définis par votre structure</t>
  </si>
  <si>
    <t xml:space="preserve">Décrivez les aides financières et en nature attribuées aux personnes accompagnées ou à leurs accompagnants : </t>
  </si>
  <si>
    <t>En nombre d'Equivalent Temps Plein Travaillé-ETPT
ETPT : un temps plein correspond à 35 heures par semaine (exemple : un mi-temps est compté 0,5 ETPT)</t>
  </si>
  <si>
    <t>Comment sont accompagnées les personnes nécessitant des démarches, vis-à-vis du droit au séjour ?</t>
  </si>
  <si>
    <t>Nombre de personnes bénéficiant d’une formation rémunérée, bourse étudiant</t>
  </si>
  <si>
    <t>Nombre de personnes accompagnées (file active) bénéficiant de l'intervention du professionnel ou service concerné, avant l'entrée en ACT</t>
  </si>
  <si>
    <t>Nombre de personnes accompagnées (file active) pour lesquelles l'équipe de l'ACT hors les murs a mis en place les interventions des professionnels ou services ci-dessous</t>
  </si>
  <si>
    <t>Indiquez le nombre de candidatures reçues dans l'année, en fonction de la pathologie chronique principale, ayant motivé la demande des candidats</t>
  </si>
  <si>
    <t>Toxicomanie (hors alcool et tabac) ou traitement de substitution aux opiacés</t>
  </si>
  <si>
    <t>Nombre de refus car le dossier est hors critère, en fonction du projet d'établissement</t>
  </si>
  <si>
    <t>Nombre de refus car la personne est en situation irrégulière, par rapport au droit au séjour en France</t>
  </si>
  <si>
    <t>55 à 59 ans</t>
  </si>
  <si>
    <t>Nombre de personnes ayant la pathologie chronique suivante, ayant justifié l'admission :</t>
  </si>
  <si>
    <r>
      <t xml:space="preserve">Nombre de personnes ayant la comorbidité chronique suivante  :
</t>
    </r>
    <r>
      <rPr>
        <sz val="10"/>
        <color theme="1"/>
        <rFont val="Calibri"/>
        <family val="2"/>
        <scheme val="minor"/>
      </rPr>
      <t>Plusieurs comorbidités peuvent être comptabilisées par personne</t>
    </r>
  </si>
  <si>
    <t>Ne pas considérer les infections non chroniques, les effets post-chirurgicaux, l'incontinence, la perte d'autonomie, les addictions comme des comorbidités</t>
  </si>
  <si>
    <t>Nombre de personnes accompagnées avec au moins une comorbidité chronique (hors addiction, alcoolisme et handicap)</t>
  </si>
  <si>
    <t>Ayant été accompagnés dans leur logement durable</t>
  </si>
  <si>
    <t>Ayant été accompagnés en institution sociale ou dédiée aux demandeurs d'asile</t>
  </si>
  <si>
    <t>Ayant été accompagnés dans leur hébergement précaire (squat, bidonville, chez des proches…) ou qui étaient sans hébergement</t>
  </si>
  <si>
    <t>ayant eu accès à un autre logement avec bail direct (plus adapté, plus salubre …)</t>
  </si>
  <si>
    <t>ayant perdu son logement et étant hébergé dans sa famille ou chez des proches</t>
  </si>
  <si>
    <t xml:space="preserve">Nombre de personnes accompagnées au 31/12 dans l'ACT hors les murs depuis : (période totale, si allers-retours) </t>
  </si>
  <si>
    <t>Nombre de personnes sorties dans l'année du dispositif hors les murs,  qui étaient accompagnées dans le dispositif depuis:</t>
  </si>
  <si>
    <t>Parmi les candidatures reçues dans l'année, combien de personnes étaient atteintes de plusieurs pathologies ?  
Voir les listes des pathologies ci-dessus</t>
  </si>
  <si>
    <r>
      <t xml:space="preserve">Rapport d'Activité Standardisé Annuel 2022
Données 2021
- Appartements de coordination thérapeutique -                                           </t>
    </r>
    <r>
      <rPr>
        <b/>
        <sz val="14"/>
        <color rgb="FFFF0000"/>
        <rFont val="Calibri"/>
        <family val="2"/>
        <scheme val="minor"/>
      </rPr>
      <t xml:space="preserve">ACT Hors les murs </t>
    </r>
  </si>
  <si>
    <t>région</t>
  </si>
  <si>
    <t>Autre personnel paramédical (kiné, diététicien, art-thérapeute …)</t>
  </si>
  <si>
    <t>Aide soignant, aide médico-psychologique, auxilliaire de soin</t>
  </si>
  <si>
    <t>Educateur spécialisé/ éducateur de jeunes enfants/autre personnel éducatif ou socio-éducatif</t>
  </si>
  <si>
    <t xml:space="preserve">Directeur / chef de service </t>
  </si>
  <si>
    <t xml:space="preserve">Accompagnants : les autres personnes vivant dans le même "lieu de vie" </t>
  </si>
  <si>
    <t>File Active : les personnes affectées par une maladie chronique pour laquelle le dispostif ACT hors les murs a été déployé (hors accompagnants), occupant une place autorisée du dispostif ACT hors les murs</t>
  </si>
  <si>
    <t>Ophtalmologue, opticien</t>
  </si>
  <si>
    <t>Ergothérapeute</t>
  </si>
  <si>
    <t>Médecin traitant</t>
  </si>
  <si>
    <t>Psychiatre</t>
  </si>
  <si>
    <t xml:space="preserve"> Autres médecins spécialistes</t>
  </si>
  <si>
    <t>Maladies génétiques, maladies rares, maladies orphelines…</t>
  </si>
  <si>
    <t>Maladie psychiatrique, dépression, troubles du comportement/anxieux/de l'alimentation …</t>
  </si>
  <si>
    <t>Maladies auto-immunes</t>
  </si>
  <si>
    <t>autoimunes</t>
  </si>
  <si>
    <t>X. LES SORTIES (ne pas tenir compte des accompagnants)</t>
  </si>
  <si>
    <t>XI. LES DUREES DE SEJOURS (Ne pas tenir compte des accompagnants)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</si>
</sst>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164" formatCode="#,##0_ ;[Red]\-#,##0\ "/>
  </numFmts>
  <fonts count="24"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2"/>
      <color theme="1"/>
      <name val="Arial"/>
      <family val="2"/>
    </font>
    <font>
      <b/>
      <sz val="14"/>
      <color theme="1"/>
      <name val="Arial"/>
      <family val="2"/>
    </font>
    <font>
      <b/>
      <sz val="14"/>
      <color theme="1"/>
      <name val="Calibri"/>
      <family val="2"/>
      <scheme val="minor"/>
    </font>
    <font>
      <sz val="12"/>
      <color theme="1"/>
      <name val="Calibri"/>
      <family val="2"/>
      <scheme val="minor"/>
    </font>
    <font>
      <b/>
      <sz val="14"/>
      <color rgb="FFFF0000"/>
      <name val="Calibri"/>
      <family val="2"/>
      <scheme val="minor"/>
    </font>
    <font>
      <sz val="10"/>
      <color theme="1"/>
      <name val="Calibri"/>
      <family val="2"/>
      <scheme val="minor"/>
    </font>
    <font>
      <i/>
      <sz val="10"/>
      <color theme="1"/>
      <name val="Arial"/>
      <family val="2"/>
    </font>
    <font>
      <i/>
      <sz val="10"/>
      <color theme="1"/>
      <name val="Calibri"/>
      <family val="2"/>
      <scheme val="minor"/>
    </font>
    <font>
      <b/>
      <sz val="12"/>
      <color theme="1"/>
      <name val="Arial"/>
      <family val="2"/>
    </font>
    <font>
      <sz val="11"/>
      <name val="Calibri"/>
      <family val="2"/>
      <scheme val="minor"/>
    </font>
    <font>
      <b/>
      <sz val="11"/>
      <name val="Calibri"/>
      <family val="2"/>
      <scheme val="minor"/>
    </font>
    <font>
      <b/>
      <sz val="12"/>
      <color theme="1"/>
      <name val="Calibri"/>
      <family val="2"/>
      <scheme val="minor"/>
    </font>
    <font>
      <sz val="9"/>
      <color indexed="81"/>
      <name val="Tahoma"/>
      <family val="2"/>
    </font>
    <font>
      <i/>
      <sz val="12"/>
      <color theme="1"/>
      <name val="Arial"/>
      <family val="2"/>
    </font>
    <font>
      <sz val="9"/>
      <color rgb="FFFF0000"/>
      <name val="Calibri"/>
      <family val="2"/>
      <scheme val="minor"/>
    </font>
    <font>
      <sz val="10"/>
      <color rgb="FFFF0000"/>
      <name val="Calibri"/>
      <family val="2"/>
      <scheme val="minor"/>
    </font>
    <font>
      <b/>
      <sz val="10"/>
      <color theme="1"/>
      <name val="Calibri"/>
      <family val="2"/>
      <scheme val="minor"/>
    </font>
    <font>
      <u/>
      <sz val="10"/>
      <color theme="1"/>
      <name val="Calibri"/>
      <family val="2"/>
      <scheme val="minor"/>
    </font>
    <font>
      <sz val="9"/>
      <color indexed="81"/>
      <name val="Tahoma"/>
      <charset val="1"/>
    </font>
    <font>
      <b/>
      <sz val="9"/>
      <color indexed="81"/>
      <name val="Tahoma"/>
      <charset val="1"/>
    </font>
  </fonts>
  <fills count="7">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rgb="FFB1A0C7"/>
        <bgColor indexed="64"/>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bottom style="thin">
        <color theme="1" tint="0.34998626667073579"/>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theme="1" tint="0.34998626667073579"/>
      </left>
      <right style="thin">
        <color theme="1" tint="0.34998626667073579"/>
      </right>
      <top style="thin">
        <color theme="1" tint="0.34998626667073579"/>
      </top>
      <bottom style="thin">
        <color theme="0" tint="-0.24994659260841701"/>
      </bottom>
      <diagonal/>
    </border>
  </borders>
  <cellStyleXfs count="3">
    <xf numFmtId="0" fontId="0" fillId="0" borderId="0"/>
    <xf numFmtId="0" fontId="4" fillId="2" borderId="0"/>
    <xf numFmtId="0" fontId="10" fillId="0" borderId="0">
      <alignment vertical="center"/>
    </xf>
  </cellStyleXfs>
  <cellXfs count="184">
    <xf numFmtId="0" fontId="0" fillId="0" borderId="0" xfId="0"/>
    <xf numFmtId="0" fontId="5" fillId="0" borderId="0" xfId="0" applyFont="1" applyAlignment="1">
      <alignment horizontal="center" vertical="center" wrapText="1"/>
    </xf>
    <xf numFmtId="0" fontId="0" fillId="0" borderId="0" xfId="0" applyAlignment="1">
      <alignment horizontal="right"/>
    </xf>
    <xf numFmtId="0" fontId="0" fillId="0" borderId="0" xfId="0" applyAlignment="1">
      <alignment horizontal="center"/>
    </xf>
    <xf numFmtId="0" fontId="0" fillId="0" borderId="0" xfId="0" applyAlignment="1"/>
    <xf numFmtId="0" fontId="0" fillId="0" borderId="1" xfId="0" applyBorder="1" applyAlignment="1">
      <alignment horizontal="right"/>
    </xf>
    <xf numFmtId="0" fontId="0" fillId="0" borderId="0" xfId="0" applyFont="1" applyAlignment="1">
      <alignment vertical="center"/>
    </xf>
    <xf numFmtId="6" fontId="0" fillId="3" borderId="1" xfId="0" applyNumberFormat="1" applyFill="1" applyBorder="1" applyAlignment="1" applyProtection="1">
      <alignment horizontal="center"/>
      <protection locked="0"/>
    </xf>
    <xf numFmtId="0" fontId="3" fillId="0" borderId="0" xfId="0" applyFont="1" applyAlignment="1">
      <alignment vertical="center"/>
    </xf>
    <xf numFmtId="0" fontId="0" fillId="0" borderId="0" xfId="0" applyFont="1" applyAlignment="1">
      <alignment horizontal="left" vertical="center" wrapText="1"/>
    </xf>
    <xf numFmtId="0" fontId="9" fillId="0" borderId="0" xfId="0" applyFont="1" applyAlignment="1">
      <alignment horizontal="left" vertical="center" wrapText="1"/>
    </xf>
    <xf numFmtId="0" fontId="1" fillId="0" borderId="0" xfId="0" applyFont="1" applyAlignment="1">
      <alignment wrapText="1"/>
    </xf>
    <xf numFmtId="0" fontId="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xf>
    <xf numFmtId="0" fontId="0" fillId="0" borderId="0" xfId="0" applyAlignment="1">
      <alignment vertical="center"/>
    </xf>
    <xf numFmtId="0" fontId="13" fillId="0" borderId="1" xfId="0" applyFont="1" applyFill="1" applyBorder="1" applyAlignment="1">
      <alignment horizontal="center" vertical="center"/>
    </xf>
    <xf numFmtId="0" fontId="0" fillId="3" borderId="9" xfId="0" applyFill="1" applyBorder="1" applyAlignment="1" applyProtection="1">
      <alignment horizontal="center" vertical="center"/>
      <protection locked="0"/>
    </xf>
    <xf numFmtId="0" fontId="0" fillId="3" borderId="1" xfId="0" applyFill="1" applyBorder="1" applyAlignment="1" applyProtection="1">
      <alignment horizontal="center" vertical="center"/>
      <protection locked="0"/>
    </xf>
    <xf numFmtId="0" fontId="3" fillId="0" borderId="0" xfId="0" applyFont="1"/>
    <xf numFmtId="0" fontId="14" fillId="0" borderId="0" xfId="0" applyFont="1" applyAlignment="1">
      <alignment horizontal="right"/>
    </xf>
    <xf numFmtId="0" fontId="14" fillId="0" borderId="0" xfId="0" applyFont="1" applyAlignment="1">
      <alignment horizontal="center"/>
    </xf>
    <xf numFmtId="1" fontId="0" fillId="3" borderId="1" xfId="0" applyNumberFormat="1" applyFill="1" applyBorder="1" applyAlignment="1" applyProtection="1">
      <alignment horizontal="center" vertical="center"/>
      <protection locked="0"/>
    </xf>
    <xf numFmtId="0" fontId="11" fillId="0" borderId="0" xfId="2" applyFont="1" applyAlignment="1">
      <alignment vertical="center"/>
    </xf>
    <xf numFmtId="1" fontId="0" fillId="0" borderId="0" xfId="0" applyNumberFormat="1"/>
    <xf numFmtId="1" fontId="0" fillId="0" borderId="0" xfId="0" applyNumberFormat="1" applyAlignment="1">
      <alignment horizontal="center"/>
    </xf>
    <xf numFmtId="0" fontId="3" fillId="0" borderId="0" xfId="0" applyFont="1" applyAlignment="1">
      <alignment horizontal="center"/>
    </xf>
    <xf numFmtId="1" fontId="0" fillId="0" borderId="1" xfId="0" applyNumberFormat="1" applyFont="1" applyBorder="1" applyAlignment="1">
      <alignment horizontal="center" vertical="center"/>
    </xf>
    <xf numFmtId="0" fontId="0" fillId="0" borderId="0" xfId="0" applyFont="1" applyFill="1" applyBorder="1" applyAlignment="1">
      <alignment horizontal="right" vertical="center" wrapText="1"/>
    </xf>
    <xf numFmtId="1" fontId="0" fillId="0" borderId="0" xfId="0" applyNumberFormat="1" applyFill="1" applyBorder="1" applyAlignment="1" applyProtection="1">
      <alignment horizontal="center" vertical="center"/>
      <protection locked="0"/>
    </xf>
    <xf numFmtId="1" fontId="3" fillId="0" borderId="0" xfId="0" applyNumberFormat="1" applyFont="1" applyFill="1" applyAlignment="1">
      <alignment horizontal="center"/>
    </xf>
    <xf numFmtId="0" fontId="0" fillId="0" borderId="0" xfId="0" applyAlignment="1">
      <alignment vertical="center" wrapText="1"/>
    </xf>
    <xf numFmtId="0" fontId="9" fillId="0" borderId="0" xfId="2" applyFont="1">
      <alignment vertical="center"/>
    </xf>
    <xf numFmtId="0" fontId="9" fillId="0" borderId="1" xfId="0" applyFont="1" applyBorder="1" applyAlignment="1">
      <alignment horizontal="center" vertical="center" wrapText="1"/>
    </xf>
    <xf numFmtId="1" fontId="0" fillId="3" borderId="1" xfId="0" applyNumberFormat="1" applyFill="1" applyBorder="1" applyAlignment="1" applyProtection="1">
      <alignment horizontal="center" vertical="center"/>
      <protection locked="0"/>
    </xf>
    <xf numFmtId="0" fontId="17" fillId="0" borderId="0" xfId="0" applyFont="1" applyAlignment="1">
      <alignment vertical="center"/>
    </xf>
    <xf numFmtId="0" fontId="9" fillId="0" borderId="0" xfId="0" applyFont="1" applyAlignment="1">
      <alignment vertical="center"/>
    </xf>
    <xf numFmtId="0" fontId="9" fillId="0" borderId="0" xfId="0" applyFont="1" applyAlignment="1">
      <alignment vertical="center"/>
    </xf>
    <xf numFmtId="0" fontId="0" fillId="5" borderId="0" xfId="0" applyFont="1" applyFill="1" applyAlignment="1">
      <alignment horizontal="center" vertical="center"/>
    </xf>
    <xf numFmtId="0" fontId="0" fillId="5" borderId="0" xfId="0" applyFont="1" applyFill="1" applyAlignment="1">
      <alignment horizontal="center"/>
    </xf>
    <xf numFmtId="0" fontId="0" fillId="0" borderId="6" xfId="0" applyBorder="1" applyAlignment="1">
      <alignment vertical="center" wrapText="1"/>
    </xf>
    <xf numFmtId="0" fontId="0" fillId="0" borderId="0" xfId="0" applyAlignment="1" applyProtection="1">
      <alignment vertical="center" wrapText="1"/>
      <protection locked="0"/>
    </xf>
    <xf numFmtId="0" fontId="0" fillId="0" borderId="2" xfId="0" applyFont="1" applyBorder="1" applyAlignment="1">
      <alignment horizontal="left" vertical="center" wrapText="1"/>
    </xf>
    <xf numFmtId="0" fontId="0" fillId="0" borderId="0" xfId="0" applyBorder="1" applyAlignment="1">
      <alignment vertical="center" wrapText="1"/>
    </xf>
    <xf numFmtId="0" fontId="0" fillId="0" borderId="0" xfId="0" applyFill="1" applyBorder="1" applyAlignment="1" applyProtection="1">
      <alignment vertical="center"/>
    </xf>
    <xf numFmtId="0" fontId="0" fillId="0" borderId="0" xfId="0" applyBorder="1" applyAlignment="1" applyProtection="1">
      <alignment vertical="center" wrapText="1"/>
      <protection locked="0"/>
    </xf>
    <xf numFmtId="0" fontId="0" fillId="0" borderId="0" xfId="0" applyBorder="1" applyAlignment="1">
      <alignment horizontal="right" vertical="center" wrapText="1"/>
    </xf>
    <xf numFmtId="0" fontId="0" fillId="0" borderId="0" xfId="0" applyBorder="1" applyAlignment="1">
      <alignment horizontal="center" vertical="center" wrapText="1"/>
    </xf>
    <xf numFmtId="0" fontId="1" fillId="3" borderId="11" xfId="1" applyFont="1" applyFill="1" applyBorder="1" applyAlignment="1" applyProtection="1">
      <alignment horizontal="center" vertical="center"/>
      <protection locked="0"/>
    </xf>
    <xf numFmtId="1" fontId="0" fillId="6" borderId="5" xfId="0" applyNumberFormat="1" applyFill="1" applyBorder="1" applyAlignment="1" applyProtection="1">
      <alignment horizontal="center" vertical="center"/>
    </xf>
    <xf numFmtId="0" fontId="9" fillId="0" borderId="0" xfId="0" applyFont="1"/>
    <xf numFmtId="1" fontId="0" fillId="0" borderId="1" xfId="0" applyNumberFormat="1" applyBorder="1" applyAlignment="1">
      <alignment horizontal="center"/>
    </xf>
    <xf numFmtId="0" fontId="19"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right" vertical="center"/>
    </xf>
    <xf numFmtId="0" fontId="0" fillId="0" borderId="2" xfId="0" applyFill="1" applyBorder="1" applyAlignment="1">
      <alignment horizontal="right"/>
    </xf>
    <xf numFmtId="0" fontId="9" fillId="0" borderId="0" xfId="0" applyFont="1" applyAlignment="1">
      <alignment horizontal="center" vertical="center" wrapText="1"/>
    </xf>
    <xf numFmtId="0" fontId="0" fillId="0" borderId="0" xfId="0" applyFont="1" applyFill="1" applyAlignment="1">
      <alignment horizontal="center" vertical="center"/>
    </xf>
    <xf numFmtId="0" fontId="0" fillId="0" borderId="0" xfId="0" applyFont="1" applyFill="1" applyAlignment="1">
      <alignment horizontal="center"/>
    </xf>
    <xf numFmtId="0" fontId="0" fillId="0" borderId="0" xfId="0" applyFill="1"/>
    <xf numFmtId="0" fontId="9" fillId="0" borderId="0" xfId="0" applyFont="1" applyAlignment="1">
      <alignment vertical="center" wrapText="1"/>
    </xf>
    <xf numFmtId="0" fontId="9" fillId="3" borderId="3" xfId="0" applyFont="1" applyFill="1" applyBorder="1" applyAlignment="1" applyProtection="1">
      <alignment horizontal="right" vertical="center" wrapText="1"/>
      <protection locked="0"/>
    </xf>
    <xf numFmtId="0" fontId="9" fillId="3" borderId="5" xfId="0" applyFont="1" applyFill="1" applyBorder="1" applyAlignment="1" applyProtection="1">
      <alignment horizontal="right" vertical="center" wrapText="1"/>
      <protection locked="0"/>
    </xf>
    <xf numFmtId="0" fontId="18" fillId="0" borderId="0" xfId="0" applyFont="1" applyAlignment="1">
      <alignment vertical="center" wrapText="1"/>
    </xf>
    <xf numFmtId="0" fontId="0" fillId="0" borderId="0" xfId="0" applyBorder="1" applyAlignment="1">
      <alignment vertical="center" wrapText="1"/>
    </xf>
    <xf numFmtId="0" fontId="9" fillId="0" borderId="6" xfId="0" applyFont="1" applyBorder="1" applyAlignment="1">
      <alignment vertical="center" wrapText="1"/>
    </xf>
    <xf numFmtId="1" fontId="0" fillId="0" borderId="0" xfId="0" applyNumberFormat="1" applyBorder="1" applyAlignment="1">
      <alignment horizontal="center"/>
    </xf>
    <xf numFmtId="0" fontId="0" fillId="0" borderId="0" xfId="0" applyBorder="1" applyAlignment="1">
      <alignment horizontal="right" vertical="center" wrapText="1"/>
    </xf>
    <xf numFmtId="0" fontId="0" fillId="0" borderId="0" xfId="0" applyAlignment="1">
      <alignment horizontal="left"/>
    </xf>
    <xf numFmtId="1" fontId="0" fillId="0" borderId="1" xfId="0" applyNumberFormat="1" applyBorder="1" applyAlignment="1">
      <alignment horizontal="center" vertical="center"/>
    </xf>
    <xf numFmtId="2" fontId="0" fillId="3" borderId="1" xfId="0" applyNumberFormat="1" applyFill="1" applyBorder="1" applyAlignment="1" applyProtection="1">
      <alignment horizontal="center" vertical="center"/>
      <protection locked="0"/>
    </xf>
    <xf numFmtId="0" fontId="0" fillId="0" borderId="0" xfId="0" applyAlignment="1">
      <alignment horizontal="right" vertical="center"/>
    </xf>
    <xf numFmtId="0" fontId="0" fillId="0" borderId="0" xfId="0" applyFill="1" applyAlignment="1">
      <alignment horizontal="center" vertical="center"/>
    </xf>
    <xf numFmtId="0" fontId="0" fillId="0" borderId="0" xfId="0" applyFill="1" applyAlignment="1">
      <alignment horizontal="center"/>
    </xf>
    <xf numFmtId="0" fontId="0" fillId="0" borderId="0" xfId="0" applyBorder="1" applyAlignment="1">
      <alignment horizontal="right"/>
    </xf>
    <xf numFmtId="0" fontId="0" fillId="6" borderId="0" xfId="0" applyFill="1" applyBorder="1" applyAlignment="1">
      <alignment horizontal="center"/>
    </xf>
    <xf numFmtId="164" fontId="0" fillId="3" borderId="1" xfId="0" applyNumberFormat="1" applyFill="1" applyBorder="1" applyAlignment="1" applyProtection="1">
      <alignment horizontal="center" vertical="center"/>
      <protection locked="0"/>
    </xf>
    <xf numFmtId="0" fontId="0" fillId="0" borderId="0" xfId="0" applyFill="1" applyBorder="1" applyAlignment="1" applyProtection="1">
      <alignment vertical="center" wrapText="1"/>
    </xf>
    <xf numFmtId="0" fontId="0" fillId="3" borderId="1" xfId="0" applyFill="1" applyBorder="1" applyAlignment="1" applyProtection="1">
      <alignment horizontal="center" vertical="center" wrapText="1"/>
      <protection locked="0"/>
    </xf>
    <xf numFmtId="0" fontId="0" fillId="0" borderId="1" xfId="0" applyBorder="1" applyAlignment="1">
      <alignment horizontal="right" vertical="center" wrapText="1"/>
    </xf>
    <xf numFmtId="0" fontId="9" fillId="0" borderId="0" xfId="0" applyFont="1" applyAlignment="1">
      <alignment vertical="center" wrapText="1"/>
    </xf>
    <xf numFmtId="0" fontId="0" fillId="0" borderId="0" xfId="0" applyAlignment="1">
      <alignment vertical="center" wrapText="1"/>
    </xf>
    <xf numFmtId="0" fontId="0" fillId="3" borderId="1" xfId="0" applyFill="1" applyBorder="1" applyAlignment="1" applyProtection="1">
      <alignment vertical="center" wrapText="1"/>
      <protection locked="0"/>
    </xf>
    <xf numFmtId="0" fontId="0" fillId="0" borderId="1" xfId="0" applyBorder="1" applyAlignment="1" applyProtection="1">
      <alignment vertical="center" wrapText="1"/>
      <protection locked="0"/>
    </xf>
    <xf numFmtId="0" fontId="0" fillId="0" borderId="4" xfId="0" applyBorder="1" applyAlignment="1">
      <alignment vertical="center" wrapText="1"/>
    </xf>
    <xf numFmtId="0" fontId="0" fillId="0" borderId="7" xfId="0" applyBorder="1" applyAlignment="1">
      <alignment horizontal="center"/>
    </xf>
    <xf numFmtId="0" fontId="18" fillId="0" borderId="0" xfId="0" applyFont="1" applyAlignment="1">
      <alignment horizontal="center" vertical="center" wrapText="1"/>
    </xf>
    <xf numFmtId="0" fontId="0" fillId="0" borderId="0" xfId="0" applyAlignment="1">
      <alignment horizontal="center" vertical="center" wrapText="1"/>
    </xf>
    <xf numFmtId="0" fontId="0" fillId="4" borderId="0" xfId="0" applyFont="1" applyFill="1" applyAlignment="1">
      <alignment horizontal="center" vertical="center"/>
    </xf>
    <xf numFmtId="0" fontId="0" fillId="0" borderId="0" xfId="0" applyFont="1" applyAlignment="1">
      <alignment horizontal="center"/>
    </xf>
    <xf numFmtId="0" fontId="0" fillId="5" borderId="0" xfId="0" applyFont="1" applyFill="1" applyAlignment="1">
      <alignment horizontal="center" vertical="center" wrapText="1"/>
    </xf>
    <xf numFmtId="0" fontId="0" fillId="3" borderId="1" xfId="0" applyFont="1" applyFill="1" applyBorder="1" applyAlignment="1" applyProtection="1">
      <alignment horizontal="right" vertical="center" wrapText="1"/>
      <protection locked="0"/>
    </xf>
    <xf numFmtId="0" fontId="0" fillId="0" borderId="0" xfId="0" applyBorder="1" applyAlignment="1">
      <alignment horizontal="right" vertical="center" wrapText="1"/>
    </xf>
    <xf numFmtId="0" fontId="0" fillId="0" borderId="0" xfId="0" applyAlignment="1">
      <alignment horizontal="right" vertical="center" wrapText="1"/>
    </xf>
    <xf numFmtId="0" fontId="9" fillId="3" borderId="1" xfId="0" applyFont="1" applyFill="1" applyBorder="1" applyAlignment="1" applyProtection="1">
      <alignment horizontal="right" vertical="center" wrapText="1"/>
      <protection locked="0"/>
    </xf>
    <xf numFmtId="0" fontId="9" fillId="3" borderId="3" xfId="0" applyFont="1" applyFill="1" applyBorder="1" applyAlignment="1" applyProtection="1">
      <alignment horizontal="right" vertical="center" wrapText="1"/>
      <protection locked="0"/>
    </xf>
    <xf numFmtId="0" fontId="9" fillId="3" borderId="5" xfId="0" applyFont="1" applyFill="1" applyBorder="1" applyAlignment="1" applyProtection="1">
      <alignment horizontal="right" vertical="center" wrapText="1"/>
      <protection locked="0"/>
    </xf>
    <xf numFmtId="0" fontId="9" fillId="0" borderId="1" xfId="0" applyFont="1" applyBorder="1" applyAlignment="1">
      <alignment horizontal="right" vertical="center" wrapText="1"/>
    </xf>
    <xf numFmtId="0" fontId="9" fillId="0" borderId="3" xfId="0" applyFont="1" applyBorder="1" applyAlignment="1">
      <alignment horizontal="right" vertical="center" wrapText="1"/>
    </xf>
    <xf numFmtId="0" fontId="9" fillId="0" borderId="5" xfId="0" applyFont="1" applyBorder="1" applyAlignment="1">
      <alignment horizontal="right" vertical="center" wrapText="1"/>
    </xf>
    <xf numFmtId="0" fontId="0" fillId="0" borderId="0" xfId="0" applyFont="1" applyAlignment="1">
      <alignment vertical="center" wrapText="1"/>
    </xf>
    <xf numFmtId="0" fontId="9" fillId="0" borderId="6" xfId="0" applyFont="1" applyBorder="1" applyAlignment="1">
      <alignment vertical="center" wrapText="1"/>
    </xf>
    <xf numFmtId="0" fontId="0" fillId="0" borderId="6" xfId="0" applyBorder="1" applyAlignment="1">
      <alignment vertical="center" wrapText="1"/>
    </xf>
    <xf numFmtId="0" fontId="9" fillId="0" borderId="0" xfId="0" applyFont="1" applyBorder="1" applyAlignment="1">
      <alignment vertical="center" wrapText="1"/>
    </xf>
    <xf numFmtId="0" fontId="0" fillId="0" borderId="0" xfId="0" applyBorder="1" applyAlignment="1">
      <alignment vertical="center" wrapText="1"/>
    </xf>
    <xf numFmtId="0" fontId="18" fillId="0" borderId="0" xfId="0" applyFont="1" applyAlignment="1">
      <alignment vertical="center" wrapText="1"/>
    </xf>
    <xf numFmtId="0" fontId="0" fillId="0" borderId="0" xfId="0" applyFont="1" applyAlignment="1">
      <alignment wrapText="1"/>
    </xf>
    <xf numFmtId="0" fontId="0" fillId="0" borderId="0" xfId="0" applyAlignment="1">
      <alignment wrapText="1"/>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vertical="center" wrapText="1"/>
    </xf>
    <xf numFmtId="0" fontId="19" fillId="0" borderId="0" xfId="0" applyFont="1" applyAlignment="1">
      <alignment horizontal="center" vertical="center" wrapText="1"/>
    </xf>
    <xf numFmtId="0" fontId="9" fillId="0" borderId="0" xfId="0" applyFont="1" applyAlignment="1">
      <alignment horizontal="center" vertical="center" wrapText="1"/>
    </xf>
    <xf numFmtId="0" fontId="0" fillId="0" borderId="1" xfId="0" applyFont="1" applyBorder="1" applyAlignment="1">
      <alignment horizontal="right" vertical="center" wrapText="1"/>
    </xf>
    <xf numFmtId="0" fontId="0" fillId="0" borderId="1" xfId="0" applyFont="1" applyBorder="1" applyAlignment="1">
      <alignment vertical="center" wrapText="1"/>
    </xf>
    <xf numFmtId="0" fontId="0" fillId="0" borderId="1" xfId="0" applyBorder="1" applyAlignment="1">
      <alignment vertical="center" wrapText="1"/>
    </xf>
    <xf numFmtId="0" fontId="0" fillId="5" borderId="0" xfId="0" applyFont="1" applyFill="1" applyAlignment="1">
      <alignment horizontal="center" vertical="center"/>
    </xf>
    <xf numFmtId="0" fontId="0" fillId="5" borderId="0" xfId="0" applyFont="1" applyFill="1" applyAlignment="1">
      <alignment horizontal="center"/>
    </xf>
    <xf numFmtId="0" fontId="0" fillId="0" borderId="1" xfId="0" applyBorder="1" applyAlignment="1">
      <alignment horizontal="right" wrapText="1"/>
    </xf>
    <xf numFmtId="1" fontId="0" fillId="0" borderId="0" xfId="0" applyNumberFormat="1" applyBorder="1" applyAlignment="1">
      <alignment horizontal="center"/>
    </xf>
    <xf numFmtId="0" fontId="0" fillId="0" borderId="0" xfId="0" applyBorder="1" applyAlignment="1">
      <alignment horizontal="center"/>
    </xf>
    <xf numFmtId="1" fontId="0" fillId="3" borderId="3" xfId="0" applyNumberFormat="1" applyFill="1" applyBorder="1" applyAlignment="1" applyProtection="1">
      <alignment horizontal="center" vertical="center"/>
      <protection locked="0"/>
    </xf>
    <xf numFmtId="0" fontId="0" fillId="0" borderId="5" xfId="0" applyBorder="1" applyAlignment="1">
      <alignment horizontal="center" vertical="center"/>
    </xf>
    <xf numFmtId="0" fontId="0" fillId="3" borderId="1" xfId="0" applyFill="1" applyBorder="1" applyAlignment="1" applyProtection="1">
      <alignment horizontal="right" vertical="center" wrapText="1"/>
      <protection locked="0"/>
    </xf>
    <xf numFmtId="0" fontId="0" fillId="6" borderId="1" xfId="0" applyFill="1" applyBorder="1" applyAlignment="1" applyProtection="1">
      <alignment horizontal="right" vertical="center" wrapText="1"/>
    </xf>
    <xf numFmtId="0" fontId="0" fillId="0" borderId="6" xfId="0" applyBorder="1" applyAlignment="1">
      <alignment horizontal="center"/>
    </xf>
    <xf numFmtId="0" fontId="9" fillId="0" borderId="0" xfId="2" applyFont="1" applyAlignment="1">
      <alignment vertical="center" wrapText="1"/>
    </xf>
    <xf numFmtId="0" fontId="19" fillId="0" borderId="0" xfId="0" applyFont="1" applyAlignment="1">
      <alignment vertical="center" wrapText="1"/>
    </xf>
    <xf numFmtId="0" fontId="0" fillId="0" borderId="1" xfId="0" applyBorder="1" applyAlignment="1">
      <alignment horizontal="right" vertical="center"/>
    </xf>
    <xf numFmtId="0" fontId="0" fillId="0" borderId="0" xfId="0" applyFont="1" applyAlignment="1">
      <alignment horizontal="left" vertical="center" wrapText="1"/>
    </xf>
    <xf numFmtId="0" fontId="0" fillId="3" borderId="1" xfId="0" applyFill="1" applyBorder="1" applyAlignment="1" applyProtection="1">
      <alignment vertical="center"/>
      <protection locked="0"/>
    </xf>
    <xf numFmtId="1" fontId="0" fillId="3" borderId="1" xfId="0" applyNumberFormat="1" applyFill="1" applyBorder="1" applyAlignment="1" applyProtection="1">
      <alignment horizontal="center" vertical="center"/>
      <protection locked="0"/>
    </xf>
    <xf numFmtId="0" fontId="0" fillId="0" borderId="1" xfId="0" applyBorder="1" applyAlignment="1" applyProtection="1">
      <alignment vertical="center"/>
      <protection locked="0"/>
    </xf>
    <xf numFmtId="0" fontId="3" fillId="0" borderId="1" xfId="0" applyFont="1" applyBorder="1" applyAlignment="1">
      <alignment horizontal="right" vertical="center" wrapText="1"/>
    </xf>
    <xf numFmtId="0" fontId="0" fillId="0" borderId="4" xfId="0" applyBorder="1" applyAlignment="1"/>
    <xf numFmtId="0" fontId="0" fillId="0" borderId="6" xfId="0" applyBorder="1" applyAlignment="1">
      <alignment horizontal="center" vertical="center" wrapText="1"/>
    </xf>
    <xf numFmtId="0" fontId="0" fillId="3" borderId="10" xfId="0" applyFont="1" applyFill="1" applyBorder="1" applyAlignment="1" applyProtection="1">
      <alignment horizontal="left" vertical="center" wrapText="1"/>
      <protection locked="0"/>
    </xf>
    <xf numFmtId="0" fontId="0" fillId="3" borderId="7" xfId="0" applyFont="1" applyFill="1" applyBorder="1" applyAlignment="1" applyProtection="1">
      <alignment horizontal="left" vertical="center" wrapText="1"/>
      <protection locked="0"/>
    </xf>
    <xf numFmtId="0" fontId="0" fillId="3" borderId="2" xfId="0" applyFont="1" applyFill="1" applyBorder="1" applyAlignment="1" applyProtection="1">
      <alignment horizontal="left" vertical="center" wrapText="1"/>
      <protection locked="0"/>
    </xf>
    <xf numFmtId="0" fontId="0" fillId="3" borderId="0" xfId="0" applyFont="1" applyFill="1" applyAlignment="1" applyProtection="1">
      <alignment horizontal="left" vertical="center" wrapText="1"/>
      <protection locked="0"/>
    </xf>
    <xf numFmtId="0" fontId="0" fillId="3" borderId="0" xfId="0" applyFont="1" applyFill="1" applyBorder="1" applyAlignment="1" applyProtection="1">
      <alignment horizontal="left" vertical="center" wrapText="1"/>
      <protection locked="0"/>
    </xf>
    <xf numFmtId="0" fontId="0" fillId="0" borderId="2" xfId="0" applyFont="1" applyBorder="1" applyAlignment="1">
      <alignment horizontal="left" vertical="center" wrapText="1"/>
    </xf>
    <xf numFmtId="0" fontId="0" fillId="0" borderId="2" xfId="0" applyBorder="1" applyAlignment="1">
      <alignment vertical="center" wrapText="1"/>
    </xf>
    <xf numFmtId="0" fontId="9" fillId="3" borderId="1" xfId="0" applyFont="1" applyFill="1" applyBorder="1" applyAlignment="1" applyProtection="1">
      <alignment horizontal="left" vertical="center" wrapText="1"/>
      <protection locked="0"/>
    </xf>
    <xf numFmtId="0" fontId="9" fillId="0" borderId="1" xfId="0" applyFont="1" applyBorder="1" applyAlignment="1" applyProtection="1">
      <alignment vertical="center" wrapText="1"/>
      <protection locked="0"/>
    </xf>
    <xf numFmtId="0" fontId="0" fillId="5" borderId="0" xfId="0" applyFont="1" applyFill="1" applyAlignment="1">
      <alignment horizontal="center" wrapText="1"/>
    </xf>
    <xf numFmtId="0" fontId="9" fillId="0" borderId="0" xfId="0" applyFont="1" applyFill="1" applyAlignment="1" applyProtection="1">
      <alignment horizontal="left" vertical="center" wrapText="1"/>
    </xf>
    <xf numFmtId="0" fontId="9" fillId="0" borderId="0" xfId="0" applyFont="1" applyFill="1" applyAlignment="1" applyProtection="1">
      <alignment horizontal="left" wrapText="1"/>
    </xf>
    <xf numFmtId="0" fontId="0" fillId="3" borderId="1" xfId="0" applyFont="1" applyFill="1" applyBorder="1" applyAlignment="1" applyProtection="1">
      <alignment horizontal="left" vertical="center" wrapText="1"/>
      <protection locked="0"/>
    </xf>
    <xf numFmtId="0" fontId="0" fillId="0" borderId="1" xfId="0" applyFont="1" applyBorder="1" applyAlignment="1">
      <alignment horizontal="left" vertical="center" wrapText="1"/>
    </xf>
    <xf numFmtId="1" fontId="0" fillId="0" borderId="7" xfId="0" applyNumberFormat="1" applyBorder="1" applyAlignment="1">
      <alignment horizontal="center"/>
    </xf>
    <xf numFmtId="1" fontId="0" fillId="3" borderId="5" xfId="0" applyNumberFormat="1" applyFill="1" applyBorder="1" applyAlignment="1" applyProtection="1">
      <alignment horizontal="center" vertical="center"/>
      <protection locked="0"/>
    </xf>
    <xf numFmtId="0" fontId="9" fillId="0" borderId="0" xfId="0" applyFont="1" applyAlignment="1">
      <alignment vertical="center"/>
    </xf>
    <xf numFmtId="0" fontId="0" fillId="0" borderId="0" xfId="0" applyAlignment="1"/>
    <xf numFmtId="0" fontId="0" fillId="0" borderId="0" xfId="0" applyAlignment="1">
      <alignment horizontal="center" wrapText="1"/>
    </xf>
    <xf numFmtId="0" fontId="3" fillId="0" borderId="6" xfId="0" applyFont="1" applyBorder="1" applyAlignment="1">
      <alignment vertical="center"/>
    </xf>
    <xf numFmtId="0" fontId="0" fillId="0" borderId="5" xfId="0" applyBorder="1" applyAlignment="1">
      <alignment horizontal="right" vertical="center" wrapText="1"/>
    </xf>
    <xf numFmtId="1" fontId="19" fillId="0" borderId="0" xfId="0" applyNumberFormat="1" applyFont="1" applyAlignment="1">
      <alignment vertical="center" wrapText="1"/>
    </xf>
    <xf numFmtId="0" fontId="9" fillId="3" borderId="1" xfId="0" applyFont="1" applyFill="1" applyBorder="1" applyAlignment="1" applyProtection="1">
      <alignment vertical="center" wrapText="1"/>
      <protection locked="0"/>
    </xf>
    <xf numFmtId="0" fontId="9" fillId="0" borderId="0" xfId="2" applyFont="1" applyAlignment="1">
      <alignment vertical="center"/>
    </xf>
    <xf numFmtId="0" fontId="0" fillId="0" borderId="0" xfId="0" applyFont="1" applyAlignment="1"/>
    <xf numFmtId="0" fontId="0" fillId="0" borderId="1" xfId="0" applyBorder="1" applyAlignment="1">
      <alignment vertical="center"/>
    </xf>
    <xf numFmtId="0" fontId="0" fillId="0" borderId="1" xfId="0" applyBorder="1" applyAlignment="1"/>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0" borderId="4" xfId="0" applyBorder="1" applyAlignment="1" applyProtection="1">
      <alignment horizontal="center"/>
      <protection locked="0"/>
    </xf>
    <xf numFmtId="0" fontId="0" fillId="0" borderId="5" xfId="0" applyBorder="1" applyAlignment="1" applyProtection="1">
      <alignment horizontal="center"/>
      <protection locked="0"/>
    </xf>
    <xf numFmtId="0" fontId="9" fillId="0" borderId="8" xfId="2" applyFont="1" applyBorder="1" applyAlignment="1">
      <alignment vertical="center" wrapText="1"/>
    </xf>
    <xf numFmtId="0" fontId="0" fillId="3" borderId="1" xfId="0" applyFill="1" applyBorder="1" applyAlignment="1" applyProtection="1">
      <alignment horizontal="left" vertical="center" wrapText="1"/>
      <protection locked="0"/>
    </xf>
    <xf numFmtId="0" fontId="0" fillId="0" borderId="1" xfId="0" applyBorder="1" applyAlignment="1">
      <alignment wrapText="1"/>
    </xf>
    <xf numFmtId="0" fontId="0" fillId="0" borderId="1" xfId="0" applyBorder="1" applyAlignment="1">
      <alignment horizontal="right"/>
    </xf>
    <xf numFmtId="0" fontId="1" fillId="3" borderId="1" xfId="1" applyFont="1" applyFill="1" applyBorder="1" applyAlignment="1" applyProtection="1">
      <alignment horizontal="center" vertical="center"/>
      <protection locked="0"/>
    </xf>
    <xf numFmtId="0" fontId="6" fillId="0" borderId="0" xfId="0" applyFont="1" applyAlignment="1">
      <alignment horizontal="center" vertical="center" wrapText="1"/>
    </xf>
    <xf numFmtId="0" fontId="0" fillId="0" borderId="0" xfId="0" applyFont="1" applyAlignment="1">
      <alignment horizontal="center" vertical="center" wrapText="1"/>
    </xf>
    <xf numFmtId="0" fontId="0" fillId="3" borderId="5" xfId="0" applyFill="1" applyBorder="1" applyAlignment="1" applyProtection="1">
      <alignment horizontal="center"/>
      <protection locked="0"/>
    </xf>
    <xf numFmtId="0" fontId="9" fillId="0" borderId="0" xfId="0" applyFont="1" applyAlignment="1">
      <alignment horizontal="left" vertical="center" wrapText="1"/>
    </xf>
    <xf numFmtId="0" fontId="0" fillId="0" borderId="1" xfId="0" applyBorder="1" applyAlignment="1" applyProtection="1">
      <alignment horizontal="left" vertical="center" wrapText="1"/>
      <protection locked="0"/>
    </xf>
    <xf numFmtId="0" fontId="0" fillId="3" borderId="1" xfId="0" applyFill="1" applyBorder="1" applyAlignment="1" applyProtection="1">
      <alignment horizontal="center"/>
      <protection locked="0"/>
    </xf>
    <xf numFmtId="0" fontId="0" fillId="6" borderId="1" xfId="0" applyFill="1" applyBorder="1" applyAlignment="1">
      <alignment horizontal="center"/>
    </xf>
    <xf numFmtId="0" fontId="0" fillId="4" borderId="0" xfId="0" applyFill="1" applyAlignment="1">
      <alignment horizontal="center" vertical="center"/>
    </xf>
    <xf numFmtId="0" fontId="0" fillId="0" borderId="0" xfId="0" applyAlignment="1">
      <alignment horizontal="center"/>
    </xf>
    <xf numFmtId="0" fontId="0" fillId="5" borderId="0" xfId="0" applyFill="1" applyAlignment="1">
      <alignment horizontal="center" vertical="center"/>
    </xf>
    <xf numFmtId="0" fontId="0" fillId="5" borderId="0" xfId="0" applyFill="1" applyAlignment="1">
      <alignment horizontal="center"/>
    </xf>
    <xf numFmtId="0" fontId="0" fillId="0" borderId="1" xfId="0" applyFont="1" applyBorder="1" applyAlignment="1">
      <alignment horizontal="right" vertical="center"/>
    </xf>
  </cellXfs>
  <cellStyles count="3">
    <cellStyle name="Commentaires" xfId="2" xr:uid="{A99CFB6F-95A3-4BFA-9733-4643E3CCCC26}"/>
    <cellStyle name="Normal" xfId="0" builtinId="0"/>
    <cellStyle name="REPONSES" xfId="1" xr:uid="{9E170782-44B7-4325-953F-0D278E5179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428625</xdr:colOff>
      <xdr:row>843</xdr:row>
      <xdr:rowOff>95250</xdr:rowOff>
    </xdr:from>
    <xdr:to>
      <xdr:col>5</xdr:col>
      <xdr:colOff>685800</xdr:colOff>
      <xdr:row>851</xdr:row>
      <xdr:rowOff>57150</xdr:rowOff>
    </xdr:to>
    <xdr:grpSp>
      <xdr:nvGrpSpPr>
        <xdr:cNvPr id="6" name="Groupe 5">
          <a:extLst>
            <a:ext uri="{FF2B5EF4-FFF2-40B4-BE49-F238E27FC236}">
              <a16:creationId xmlns:a16="http://schemas.microsoft.com/office/drawing/2014/main" id="{39CCD9DC-DDB5-4FB8-A385-DA410D2DAEFC}"/>
            </a:ext>
          </a:extLst>
        </xdr:cNvPr>
        <xdr:cNvGrpSpPr/>
      </xdr:nvGrpSpPr>
      <xdr:grpSpPr>
        <a:xfrm>
          <a:off x="428625" y="201068517"/>
          <a:ext cx="4202642" cy="1452033"/>
          <a:chOff x="238125" y="203911200"/>
          <a:chExt cx="4162425" cy="1485900"/>
        </a:xfrm>
      </xdr:grpSpPr>
      <xdr:sp macro="" textlink="">
        <xdr:nvSpPr>
          <xdr:cNvPr id="4" name="ZoneTexte 3">
            <a:extLst>
              <a:ext uri="{FF2B5EF4-FFF2-40B4-BE49-F238E27FC236}">
                <a16:creationId xmlns:a16="http://schemas.microsoft.com/office/drawing/2014/main" id="{63F0F1E6-D120-49E3-8CB0-718ED117518B}"/>
              </a:ext>
            </a:extLst>
          </xdr:cNvPr>
          <xdr:cNvSpPr txBox="1"/>
        </xdr:nvSpPr>
        <xdr:spPr>
          <a:xfrm>
            <a:off x="238125" y="203911200"/>
            <a:ext cx="4162425" cy="1485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Par exemple</a:t>
            </a:r>
            <a:r>
              <a:rPr lang="fr-FR" sz="1100" baseline="0"/>
              <a:t> , sur 10 personnes dans la file actives, 3 sont sorties du dispositif dans l'année :</a:t>
            </a:r>
          </a:p>
          <a:p>
            <a:r>
              <a:rPr lang="fr-FR" sz="1100" baseline="0"/>
              <a:t>durée de séjour de la personne A : 244 jours (soit 8 mois)</a:t>
            </a:r>
          </a:p>
          <a:p>
            <a:r>
              <a:rPr lang="fr-FR" sz="1100" baseline="0"/>
              <a:t>durée de séjour de la personne B : 517 jours (soit 1 an et 5 mois)</a:t>
            </a:r>
          </a:p>
          <a:p>
            <a:r>
              <a:rPr lang="fr-FR" sz="1100" baseline="0"/>
              <a:t>durée de séjour de la personne C = 395 jours (1 an et 1 mois)</a:t>
            </a:r>
          </a:p>
          <a:p>
            <a:endParaRPr lang="fr-FR" sz="1100" baseline="0"/>
          </a:p>
          <a:p>
            <a:endParaRPr lang="fr-FR" sz="1100"/>
          </a:p>
        </xdr:txBody>
      </xdr:sp>
      <xdr:pic>
        <xdr:nvPicPr>
          <xdr:cNvPr id="5" name="Image 4">
            <a:extLst>
              <a:ext uri="{FF2B5EF4-FFF2-40B4-BE49-F238E27FC236}">
                <a16:creationId xmlns:a16="http://schemas.microsoft.com/office/drawing/2014/main" id="{9CFABEB6-5D64-4E1D-9992-D3BB24ED3F02}"/>
              </a:ext>
            </a:extLst>
          </xdr:cNvPr>
          <xdr:cNvPicPr>
            <a:picLocks noChangeAspect="1"/>
          </xdr:cNvPicPr>
        </xdr:nvPicPr>
        <xdr:blipFill>
          <a:blip xmlns:r="http://schemas.openxmlformats.org/officeDocument/2006/relationships" r:embed="rId1"/>
          <a:stretch>
            <a:fillRect/>
          </a:stretch>
        </xdr:blipFill>
        <xdr:spPr>
          <a:xfrm>
            <a:off x="266700" y="204958950"/>
            <a:ext cx="3804234" cy="365792"/>
          </a:xfrm>
          <a:prstGeom prst="rect">
            <a:avLst/>
          </a:prstGeom>
        </xdr:spPr>
      </xdr:pic>
    </xdr:grpSp>
    <xdr:clientData/>
  </xdr:twoCellAnchor>
  <xdr:twoCellAnchor>
    <xdr:from>
      <xdr:col>4</xdr:col>
      <xdr:colOff>304800</xdr:colOff>
      <xdr:row>2</xdr:row>
      <xdr:rowOff>9525</xdr:rowOff>
    </xdr:from>
    <xdr:to>
      <xdr:col>6</xdr:col>
      <xdr:colOff>657225</xdr:colOff>
      <xdr:row>6</xdr:row>
      <xdr:rowOff>101600</xdr:rowOff>
    </xdr:to>
    <xdr:sp macro="" textlink="">
      <xdr:nvSpPr>
        <xdr:cNvPr id="7" name="ZoneTexte 6">
          <a:extLst>
            <a:ext uri="{FF2B5EF4-FFF2-40B4-BE49-F238E27FC236}">
              <a16:creationId xmlns:a16="http://schemas.microsoft.com/office/drawing/2014/main" id="{BA4C8C27-EC86-43D5-8683-D9B4BC1C4CA6}"/>
            </a:ext>
          </a:extLst>
        </xdr:cNvPr>
        <xdr:cNvSpPr txBox="1"/>
      </xdr:nvSpPr>
      <xdr:spPr>
        <a:xfrm>
          <a:off x="3454400" y="1762125"/>
          <a:ext cx="1876425" cy="815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i="1">
              <a:solidFill>
                <a:srgbClr val="FF0000"/>
              </a:solidFill>
            </a:rPr>
            <a:t>Certaines cases possedent</a:t>
          </a:r>
          <a:r>
            <a:rPr lang="fr-FR" sz="1100" i="1" baseline="0">
              <a:solidFill>
                <a:srgbClr val="FF0000"/>
              </a:solidFill>
            </a:rPr>
            <a:t> un point</a:t>
          </a:r>
          <a:r>
            <a:rPr lang="fr-FR" sz="1100" i="1">
              <a:solidFill>
                <a:srgbClr val="FF0000"/>
              </a:solidFill>
            </a:rPr>
            <a:t> rouge, si vous cliquez dessus,</a:t>
          </a:r>
          <a:r>
            <a:rPr lang="fr-FR" sz="1100" i="1" baseline="0">
              <a:solidFill>
                <a:srgbClr val="FF0000"/>
              </a:solidFill>
            </a:rPr>
            <a:t> un commentaire apparaitra</a:t>
          </a:r>
          <a:endParaRPr lang="fr-FR" sz="1100" i="1">
            <a:solidFill>
              <a:srgbClr val="FF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livier\Documents\Perso\Bilan%20FSH%202020\Questionnaire\QUESTIONNAIRE_FNH(2020)%20ACT%20Hors%20les%20murs%20ACT%20Do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IRE"/>
      <sheetName val="LISTES"/>
      <sheetName val="REPONSES"/>
      <sheetName val="TEMP"/>
    </sheetNames>
    <sheetDataSet>
      <sheetData sheetId="0"/>
      <sheetData sheetId="1">
        <row r="1">
          <cell r="A1" t="str">
            <v>Auvergne-Rhône-Alpes</v>
          </cell>
        </row>
        <row r="2">
          <cell r="A2" t="str">
            <v>Bourgogne-Franche-Comté</v>
          </cell>
        </row>
        <row r="3">
          <cell r="A3" t="str">
            <v>Bretagne</v>
          </cell>
        </row>
        <row r="4">
          <cell r="A4" t="str">
            <v>Centre-Val de Loire</v>
          </cell>
        </row>
        <row r="5">
          <cell r="A5" t="str">
            <v>Corse</v>
          </cell>
        </row>
        <row r="6">
          <cell r="A6" t="str">
            <v>Grand Est</v>
          </cell>
        </row>
        <row r="7">
          <cell r="A7" t="str">
            <v>Hauts-de-France</v>
          </cell>
        </row>
        <row r="8">
          <cell r="A8" t="str">
            <v>Île-de-France</v>
          </cell>
        </row>
        <row r="9">
          <cell r="A9" t="str">
            <v>Normandie</v>
          </cell>
        </row>
        <row r="10">
          <cell r="A10" t="str">
            <v>Nouvelle-Aquitaine</v>
          </cell>
        </row>
        <row r="11">
          <cell r="A11" t="str">
            <v>Occitanie</v>
          </cell>
        </row>
        <row r="12">
          <cell r="A12" t="str">
            <v>Pays de la Loire</v>
          </cell>
        </row>
        <row r="13">
          <cell r="A13" t="str">
            <v>Provence-Alpes-Côte d'Azur</v>
          </cell>
        </row>
        <row r="14">
          <cell r="A14" t="str">
            <v>Outre-mer</v>
          </cell>
        </row>
      </sheetData>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22FFC-C013-4770-8396-C563942DBDB2}">
  <dimension ref="A1:N870"/>
  <sheetViews>
    <sheetView tabSelected="1" topLeftCell="A52" zoomScale="75" zoomScaleNormal="75" workbookViewId="0">
      <selection activeCell="J2" sqref="J2"/>
    </sheetView>
  </sheetViews>
  <sheetFormatPr baseColWidth="10" defaultRowHeight="14.5" x14ac:dyDescent="0.35"/>
  <cols>
    <col min="1" max="1" width="12.81640625" customWidth="1"/>
    <col min="7" max="7" width="11.81640625" customWidth="1"/>
  </cols>
  <sheetData>
    <row r="1" spans="1:8" ht="87" customHeight="1" x14ac:dyDescent="0.35">
      <c r="A1" s="172" t="s">
        <v>352</v>
      </c>
      <c r="B1" s="173"/>
      <c r="C1" s="173"/>
      <c r="D1" s="173"/>
      <c r="E1" s="173"/>
      <c r="F1" s="173"/>
      <c r="G1" s="173"/>
      <c r="H1" s="1"/>
    </row>
    <row r="2" spans="1:8" ht="51" customHeight="1" x14ac:dyDescent="0.35">
      <c r="A2" s="175" t="s">
        <v>327</v>
      </c>
      <c r="B2" s="175"/>
      <c r="C2" s="175"/>
      <c r="D2" s="175"/>
      <c r="E2" s="175"/>
      <c r="F2" s="175"/>
      <c r="G2" s="175"/>
      <c r="H2" s="1"/>
    </row>
    <row r="3" spans="1:8" ht="12" customHeight="1" x14ac:dyDescent="0.35">
      <c r="A3" s="10"/>
      <c r="B3" s="10"/>
      <c r="C3" s="10"/>
      <c r="D3" s="10"/>
      <c r="E3" s="10"/>
      <c r="F3" s="10"/>
      <c r="G3" s="10"/>
      <c r="H3" s="1"/>
    </row>
    <row r="4" spans="1:8" x14ac:dyDescent="0.35">
      <c r="A4" s="5" t="s">
        <v>353</v>
      </c>
      <c r="B4" s="171"/>
      <c r="C4" s="171"/>
      <c r="D4" s="171"/>
    </row>
    <row r="5" spans="1:8" x14ac:dyDescent="0.35">
      <c r="A5" s="5" t="s">
        <v>0</v>
      </c>
      <c r="B5" s="177"/>
      <c r="C5" s="177"/>
      <c r="D5" s="177"/>
    </row>
    <row r="6" spans="1:8" x14ac:dyDescent="0.35">
      <c r="A6" s="5" t="s">
        <v>1</v>
      </c>
      <c r="B6" s="178">
        <v>2021</v>
      </c>
      <c r="C6" s="178"/>
      <c r="D6" s="178"/>
    </row>
    <row r="7" spans="1:8" x14ac:dyDescent="0.35">
      <c r="A7" s="74"/>
      <c r="B7" s="75"/>
      <c r="C7" s="75"/>
      <c r="D7" s="75"/>
    </row>
    <row r="9" spans="1:8" x14ac:dyDescent="0.35">
      <c r="A9" s="179" t="s">
        <v>292</v>
      </c>
      <c r="B9" s="180"/>
      <c r="C9" s="180"/>
      <c r="D9" s="180"/>
      <c r="E9" s="180"/>
      <c r="F9" s="180"/>
      <c r="G9" s="180"/>
    </row>
    <row r="10" spans="1:8" x14ac:dyDescent="0.35">
      <c r="A10" s="181" t="s">
        <v>2</v>
      </c>
      <c r="B10" s="182"/>
      <c r="C10" s="182"/>
      <c r="D10" s="182"/>
      <c r="E10" s="182"/>
      <c r="F10" s="182"/>
      <c r="G10" s="182"/>
    </row>
    <row r="11" spans="1:8" x14ac:dyDescent="0.35">
      <c r="A11" s="72"/>
      <c r="B11" s="73"/>
      <c r="C11" s="73"/>
      <c r="D11" s="73"/>
      <c r="E11" s="73"/>
      <c r="F11" s="73"/>
      <c r="G11" s="73"/>
    </row>
    <row r="12" spans="1:8" x14ac:dyDescent="0.35">
      <c r="A12" s="72"/>
      <c r="B12" s="73"/>
      <c r="C12" s="73"/>
      <c r="D12" s="73"/>
      <c r="E12" s="73"/>
      <c r="F12" s="73"/>
      <c r="G12" s="73"/>
    </row>
    <row r="13" spans="1:8" x14ac:dyDescent="0.35">
      <c r="A13" s="108" t="s">
        <v>9</v>
      </c>
      <c r="B13" s="156"/>
      <c r="C13" s="163"/>
      <c r="D13" s="164"/>
      <c r="E13" s="164"/>
      <c r="F13" s="165"/>
      <c r="G13" s="166"/>
    </row>
    <row r="14" spans="1:8" ht="30" customHeight="1" x14ac:dyDescent="0.35">
      <c r="A14" s="108" t="s">
        <v>293</v>
      </c>
      <c r="B14" s="156"/>
      <c r="C14" s="163"/>
      <c r="D14" s="164"/>
      <c r="E14" s="164"/>
      <c r="F14" s="165"/>
      <c r="G14" s="166"/>
    </row>
    <row r="15" spans="1:8" ht="32.25" customHeight="1" x14ac:dyDescent="0.35">
      <c r="A15" s="108" t="s">
        <v>294</v>
      </c>
      <c r="B15" s="156"/>
      <c r="C15" s="163"/>
      <c r="D15" s="164"/>
      <c r="E15" s="164"/>
      <c r="F15" s="164"/>
      <c r="G15" s="174"/>
    </row>
    <row r="16" spans="1:8" ht="45.75" customHeight="1" x14ac:dyDescent="0.35">
      <c r="A16" s="108" t="s">
        <v>295</v>
      </c>
      <c r="B16" s="156"/>
      <c r="C16" s="163"/>
      <c r="D16" s="164"/>
      <c r="E16" s="164"/>
      <c r="F16" s="165"/>
      <c r="G16" s="166"/>
    </row>
    <row r="17" spans="1:7" x14ac:dyDescent="0.35">
      <c r="A17" s="71"/>
      <c r="B17" s="71"/>
    </row>
    <row r="18" spans="1:7" x14ac:dyDescent="0.35">
      <c r="A18" s="128" t="s">
        <v>3</v>
      </c>
      <c r="B18" s="128"/>
      <c r="C18" s="163"/>
      <c r="D18" s="164"/>
      <c r="E18" s="164"/>
      <c r="F18" s="165"/>
      <c r="G18" s="166"/>
    </row>
    <row r="19" spans="1:7" x14ac:dyDescent="0.35">
      <c r="A19" s="128" t="s">
        <v>4</v>
      </c>
      <c r="B19" s="128"/>
      <c r="C19" s="163"/>
      <c r="D19" s="164"/>
      <c r="E19" s="164"/>
      <c r="F19" s="165"/>
      <c r="G19" s="166"/>
    </row>
    <row r="20" spans="1:7" x14ac:dyDescent="0.35">
      <c r="A20" s="128" t="s">
        <v>5</v>
      </c>
      <c r="B20" s="128"/>
      <c r="C20" s="163"/>
      <c r="D20" s="164"/>
      <c r="E20" s="164"/>
      <c r="F20" s="165"/>
      <c r="G20" s="166"/>
    </row>
    <row r="21" spans="1:7" x14ac:dyDescent="0.35">
      <c r="A21" s="71"/>
      <c r="B21" s="71"/>
    </row>
    <row r="22" spans="1:7" x14ac:dyDescent="0.35">
      <c r="A22" s="128" t="s">
        <v>6</v>
      </c>
      <c r="B22" s="128"/>
      <c r="C22" s="163"/>
      <c r="D22" s="164"/>
      <c r="E22" s="164"/>
      <c r="F22" s="165"/>
      <c r="G22" s="166"/>
    </row>
    <row r="23" spans="1:7" x14ac:dyDescent="0.35">
      <c r="A23" s="128" t="s">
        <v>7</v>
      </c>
      <c r="B23" s="128"/>
      <c r="C23" s="163"/>
      <c r="D23" s="164"/>
      <c r="E23" s="164"/>
      <c r="F23" s="165"/>
      <c r="G23" s="166"/>
    </row>
    <row r="24" spans="1:7" x14ac:dyDescent="0.35">
      <c r="A24" s="128" t="s">
        <v>8</v>
      </c>
      <c r="B24" s="128"/>
      <c r="C24" s="163"/>
      <c r="D24" s="164"/>
      <c r="E24" s="164"/>
      <c r="F24" s="165"/>
      <c r="G24" s="166"/>
    </row>
    <row r="27" spans="1:7" x14ac:dyDescent="0.35">
      <c r="A27" s="116" t="s">
        <v>328</v>
      </c>
      <c r="B27" s="117"/>
      <c r="C27" s="117"/>
      <c r="D27" s="117"/>
      <c r="E27" s="117"/>
      <c r="F27" s="117"/>
      <c r="G27" s="117"/>
    </row>
    <row r="29" spans="1:7" x14ac:dyDescent="0.35">
      <c r="A29" s="168"/>
      <c r="B29" s="168"/>
      <c r="C29" s="168"/>
      <c r="D29" s="168"/>
      <c r="E29" s="168"/>
      <c r="F29" s="168"/>
      <c r="G29" s="168"/>
    </row>
    <row r="30" spans="1:7" x14ac:dyDescent="0.35">
      <c r="A30" s="168"/>
      <c r="B30" s="168"/>
      <c r="C30" s="168"/>
      <c r="D30" s="168"/>
      <c r="E30" s="168"/>
      <c r="F30" s="168"/>
      <c r="G30" s="168"/>
    </row>
    <row r="31" spans="1:7" x14ac:dyDescent="0.35">
      <c r="A31" s="168"/>
      <c r="B31" s="168"/>
      <c r="C31" s="168"/>
      <c r="D31" s="168"/>
      <c r="E31" s="168"/>
      <c r="F31" s="168"/>
      <c r="G31" s="168"/>
    </row>
    <row r="32" spans="1:7" x14ac:dyDescent="0.35">
      <c r="A32" s="168"/>
      <c r="B32" s="168"/>
      <c r="C32" s="168"/>
      <c r="D32" s="168"/>
      <c r="E32" s="168"/>
      <c r="F32" s="168"/>
      <c r="G32" s="168"/>
    </row>
    <row r="33" spans="1:7" x14ac:dyDescent="0.35">
      <c r="A33" s="168"/>
      <c r="B33" s="168"/>
      <c r="C33" s="168"/>
      <c r="D33" s="168"/>
      <c r="E33" s="168"/>
      <c r="F33" s="168"/>
      <c r="G33" s="168"/>
    </row>
    <row r="34" spans="1:7" x14ac:dyDescent="0.35">
      <c r="A34" s="168"/>
      <c r="B34" s="168"/>
      <c r="C34" s="168"/>
      <c r="D34" s="168"/>
      <c r="E34" s="168"/>
      <c r="F34" s="168"/>
      <c r="G34" s="168"/>
    </row>
    <row r="35" spans="1:7" x14ac:dyDescent="0.35">
      <c r="A35" s="169"/>
      <c r="B35" s="169"/>
      <c r="C35" s="169"/>
      <c r="D35" s="169"/>
      <c r="E35" s="169"/>
      <c r="F35" s="169"/>
      <c r="G35" s="169"/>
    </row>
    <row r="36" spans="1:7" x14ac:dyDescent="0.35">
      <c r="A36" s="169"/>
      <c r="B36" s="169"/>
      <c r="C36" s="169"/>
      <c r="D36" s="169"/>
      <c r="E36" s="169"/>
      <c r="F36" s="169"/>
      <c r="G36" s="169"/>
    </row>
    <row r="37" spans="1:7" x14ac:dyDescent="0.35">
      <c r="A37" s="169"/>
      <c r="B37" s="169"/>
      <c r="C37" s="169"/>
      <c r="D37" s="169"/>
      <c r="E37" s="169"/>
      <c r="F37" s="169"/>
      <c r="G37" s="169"/>
    </row>
    <row r="38" spans="1:7" x14ac:dyDescent="0.35">
      <c r="A38" s="169"/>
      <c r="B38" s="169"/>
      <c r="C38" s="169"/>
      <c r="D38" s="169"/>
      <c r="E38" s="169"/>
      <c r="F38" s="169"/>
      <c r="G38" s="169"/>
    </row>
    <row r="40" spans="1:7" x14ac:dyDescent="0.35">
      <c r="A40" s="88" t="s">
        <v>10</v>
      </c>
      <c r="B40" s="89"/>
      <c r="C40" s="89"/>
      <c r="D40" s="89"/>
      <c r="E40" s="89"/>
      <c r="F40" s="89"/>
      <c r="G40" s="89"/>
    </row>
    <row r="41" spans="1:7" x14ac:dyDescent="0.35">
      <c r="A41" s="6" t="s">
        <v>11</v>
      </c>
    </row>
    <row r="42" spans="1:7" x14ac:dyDescent="0.35">
      <c r="A42" s="8" t="s">
        <v>17</v>
      </c>
    </row>
    <row r="43" spans="1:7" x14ac:dyDescent="0.35">
      <c r="A43" s="183" t="s">
        <v>12</v>
      </c>
      <c r="B43" s="183"/>
      <c r="C43" s="183"/>
      <c r="D43" s="183"/>
      <c r="E43" s="183"/>
      <c r="F43" s="7"/>
    </row>
    <row r="44" spans="1:7" x14ac:dyDescent="0.35">
      <c r="A44" s="183" t="s">
        <v>13</v>
      </c>
      <c r="B44" s="183"/>
      <c r="C44" s="183"/>
      <c r="D44" s="183"/>
      <c r="E44" s="183"/>
      <c r="F44" s="7"/>
    </row>
    <row r="45" spans="1:7" x14ac:dyDescent="0.35">
      <c r="A45" s="183" t="s">
        <v>14</v>
      </c>
      <c r="B45" s="183"/>
      <c r="C45" s="183"/>
      <c r="D45" s="183"/>
      <c r="E45" s="183"/>
      <c r="F45" s="7"/>
    </row>
    <row r="47" spans="1:7" ht="30" customHeight="1" x14ac:dyDescent="0.35">
      <c r="A47" s="113" t="s">
        <v>16</v>
      </c>
      <c r="B47" s="113"/>
      <c r="C47" s="113"/>
      <c r="D47" s="113"/>
      <c r="E47" s="113"/>
      <c r="F47" s="7"/>
    </row>
    <row r="48" spans="1:7" x14ac:dyDescent="0.35">
      <c r="A48" s="113" t="s">
        <v>15</v>
      </c>
      <c r="B48" s="113"/>
      <c r="C48" s="113"/>
      <c r="D48" s="113"/>
      <c r="E48" s="113"/>
      <c r="F48" s="7"/>
    </row>
    <row r="50" spans="1:7" x14ac:dyDescent="0.35">
      <c r="A50" s="8" t="s">
        <v>18</v>
      </c>
    </row>
    <row r="51" spans="1:7" x14ac:dyDescent="0.35">
      <c r="A51" s="183" t="s">
        <v>19</v>
      </c>
      <c r="B51" s="183"/>
      <c r="C51" s="183"/>
      <c r="D51" s="183"/>
      <c r="E51" s="183"/>
      <c r="F51" s="7"/>
    </row>
    <row r="52" spans="1:7" x14ac:dyDescent="0.35">
      <c r="A52" s="183" t="s">
        <v>20</v>
      </c>
      <c r="B52" s="183"/>
      <c r="C52" s="183"/>
      <c r="D52" s="183"/>
      <c r="E52" s="183"/>
      <c r="F52" s="7"/>
    </row>
    <row r="53" spans="1:7" x14ac:dyDescent="0.35">
      <c r="A53" s="183" t="s">
        <v>21</v>
      </c>
      <c r="B53" s="183"/>
      <c r="C53" s="183"/>
      <c r="D53" s="183"/>
      <c r="E53" s="183"/>
      <c r="F53" s="7"/>
    </row>
    <row r="55" spans="1:7" ht="44.25" customHeight="1" x14ac:dyDescent="0.35">
      <c r="A55" s="113" t="s">
        <v>22</v>
      </c>
      <c r="B55" s="113"/>
      <c r="C55" s="113"/>
      <c r="D55" s="113"/>
      <c r="E55" s="113"/>
      <c r="F55" s="7"/>
    </row>
    <row r="56" spans="1:7" ht="30" customHeight="1" x14ac:dyDescent="0.35">
      <c r="A56" s="113" t="s">
        <v>23</v>
      </c>
      <c r="B56" s="113"/>
      <c r="C56" s="113"/>
      <c r="D56" s="113"/>
      <c r="E56" s="113"/>
      <c r="F56" s="7"/>
    </row>
    <row r="58" spans="1:7" ht="31.5" customHeight="1" x14ac:dyDescent="0.35">
      <c r="A58" s="102" t="s">
        <v>329</v>
      </c>
      <c r="B58" s="102"/>
      <c r="C58" s="102"/>
      <c r="D58" s="102"/>
      <c r="E58" s="102"/>
      <c r="F58" s="102"/>
      <c r="G58" s="102"/>
    </row>
    <row r="59" spans="1:7" x14ac:dyDescent="0.35">
      <c r="A59" s="168"/>
      <c r="B59" s="168"/>
      <c r="C59" s="168"/>
      <c r="D59" s="168"/>
      <c r="E59" s="168"/>
      <c r="F59" s="168"/>
      <c r="G59" s="168"/>
    </row>
    <row r="60" spans="1:7" x14ac:dyDescent="0.35">
      <c r="A60" s="168"/>
      <c r="B60" s="168"/>
      <c r="C60" s="168"/>
      <c r="D60" s="168"/>
      <c r="E60" s="168"/>
      <c r="F60" s="168"/>
      <c r="G60" s="168"/>
    </row>
    <row r="61" spans="1:7" x14ac:dyDescent="0.35">
      <c r="A61" s="168"/>
      <c r="B61" s="168"/>
      <c r="C61" s="168"/>
      <c r="D61" s="168"/>
      <c r="E61" s="168"/>
      <c r="F61" s="168"/>
      <c r="G61" s="168"/>
    </row>
    <row r="62" spans="1:7" x14ac:dyDescent="0.35">
      <c r="A62" s="168"/>
      <c r="B62" s="168"/>
      <c r="C62" s="168"/>
      <c r="D62" s="168"/>
      <c r="E62" s="168"/>
      <c r="F62" s="168"/>
      <c r="G62" s="168"/>
    </row>
    <row r="63" spans="1:7" x14ac:dyDescent="0.35">
      <c r="A63" s="168"/>
      <c r="B63" s="168"/>
      <c r="C63" s="168"/>
      <c r="D63" s="168"/>
      <c r="E63" s="168"/>
      <c r="F63" s="168"/>
      <c r="G63" s="168"/>
    </row>
    <row r="64" spans="1:7" x14ac:dyDescent="0.35">
      <c r="A64" s="168"/>
      <c r="B64" s="168"/>
      <c r="C64" s="168"/>
      <c r="D64" s="168"/>
      <c r="E64" s="168"/>
      <c r="F64" s="168"/>
      <c r="G64" s="168"/>
    </row>
    <row r="65" spans="1:7" x14ac:dyDescent="0.35">
      <c r="A65" s="83"/>
      <c r="B65" s="83"/>
      <c r="C65" s="83"/>
      <c r="D65" s="83"/>
      <c r="E65" s="83"/>
      <c r="F65" s="83"/>
      <c r="G65" s="83"/>
    </row>
    <row r="66" spans="1:7" ht="15.75" customHeight="1" x14ac:dyDescent="0.35">
      <c r="A66" s="83"/>
      <c r="B66" s="83"/>
      <c r="C66" s="83"/>
      <c r="D66" s="83"/>
      <c r="E66" s="83"/>
      <c r="F66" s="83"/>
      <c r="G66" s="83"/>
    </row>
    <row r="67" spans="1:7" ht="15.75" customHeight="1" x14ac:dyDescent="0.35">
      <c r="A67" s="83"/>
      <c r="B67" s="83"/>
      <c r="C67" s="83"/>
      <c r="D67" s="83"/>
      <c r="E67" s="83"/>
      <c r="F67" s="83"/>
      <c r="G67" s="83"/>
    </row>
    <row r="68" spans="1:7" ht="15.75" customHeight="1" x14ac:dyDescent="0.35">
      <c r="A68" s="83"/>
      <c r="B68" s="83"/>
      <c r="C68" s="83"/>
      <c r="D68" s="83"/>
      <c r="E68" s="83"/>
      <c r="F68" s="83"/>
      <c r="G68" s="83"/>
    </row>
    <row r="69" spans="1:7" ht="15.75" customHeight="1" x14ac:dyDescent="0.35">
      <c r="A69" s="83"/>
      <c r="B69" s="83"/>
      <c r="C69" s="83"/>
      <c r="D69" s="83"/>
      <c r="E69" s="83"/>
      <c r="F69" s="83"/>
      <c r="G69" s="83"/>
    </row>
    <row r="70" spans="1:7" ht="15.75" customHeight="1" x14ac:dyDescent="0.35">
      <c r="A70" s="4"/>
      <c r="B70" s="4"/>
      <c r="C70" s="4"/>
      <c r="D70" s="4"/>
      <c r="E70" s="4"/>
      <c r="F70" s="4"/>
      <c r="G70" s="4"/>
    </row>
    <row r="71" spans="1:7" x14ac:dyDescent="0.35">
      <c r="A71" s="153" t="s">
        <v>24</v>
      </c>
      <c r="B71" s="153"/>
    </row>
    <row r="72" spans="1:7" x14ac:dyDescent="0.35">
      <c r="A72" s="168"/>
      <c r="B72" s="115"/>
      <c r="C72" s="115"/>
      <c r="D72" s="115"/>
      <c r="E72" s="115"/>
      <c r="F72" s="115"/>
      <c r="G72" s="115"/>
    </row>
    <row r="73" spans="1:7" x14ac:dyDescent="0.35">
      <c r="A73" s="115"/>
      <c r="B73" s="115"/>
      <c r="C73" s="115"/>
      <c r="D73" s="115"/>
      <c r="E73" s="115"/>
      <c r="F73" s="115"/>
      <c r="G73" s="115"/>
    </row>
    <row r="74" spans="1:7" x14ac:dyDescent="0.35">
      <c r="A74" s="115"/>
      <c r="B74" s="115"/>
      <c r="C74" s="115"/>
      <c r="D74" s="115"/>
      <c r="E74" s="115"/>
      <c r="F74" s="115"/>
      <c r="G74" s="115"/>
    </row>
    <row r="75" spans="1:7" x14ac:dyDescent="0.35">
      <c r="A75" s="115"/>
      <c r="B75" s="115"/>
      <c r="C75" s="115"/>
      <c r="D75" s="115"/>
      <c r="E75" s="115"/>
      <c r="F75" s="115"/>
      <c r="G75" s="115"/>
    </row>
    <row r="76" spans="1:7" x14ac:dyDescent="0.35">
      <c r="A76" s="115"/>
      <c r="B76" s="115"/>
      <c r="C76" s="115"/>
      <c r="D76" s="115"/>
      <c r="E76" s="115"/>
      <c r="F76" s="115"/>
      <c r="G76" s="115"/>
    </row>
    <row r="77" spans="1:7" x14ac:dyDescent="0.35">
      <c r="A77" s="115"/>
      <c r="B77" s="115"/>
      <c r="C77" s="115"/>
      <c r="D77" s="115"/>
      <c r="E77" s="115"/>
      <c r="F77" s="115"/>
      <c r="G77" s="115"/>
    </row>
    <row r="78" spans="1:7" x14ac:dyDescent="0.35">
      <c r="A78" s="115"/>
      <c r="B78" s="115"/>
      <c r="C78" s="115"/>
      <c r="D78" s="115"/>
      <c r="E78" s="115"/>
      <c r="F78" s="115"/>
      <c r="G78" s="115"/>
    </row>
    <row r="79" spans="1:7" x14ac:dyDescent="0.35">
      <c r="A79" s="115"/>
      <c r="B79" s="115"/>
      <c r="C79" s="115"/>
      <c r="D79" s="115"/>
      <c r="E79" s="115"/>
      <c r="F79" s="115"/>
      <c r="G79" s="115"/>
    </row>
    <row r="80" spans="1:7" x14ac:dyDescent="0.35">
      <c r="A80" s="115"/>
      <c r="B80" s="115"/>
      <c r="C80" s="115"/>
      <c r="D80" s="115"/>
      <c r="E80" s="115"/>
      <c r="F80" s="115"/>
      <c r="G80" s="115"/>
    </row>
    <row r="81" spans="1:7" x14ac:dyDescent="0.35">
      <c r="A81" s="115"/>
      <c r="B81" s="115"/>
      <c r="C81" s="115"/>
      <c r="D81" s="115"/>
      <c r="E81" s="115"/>
      <c r="F81" s="115"/>
      <c r="G81" s="115"/>
    </row>
    <row r="82" spans="1:7" x14ac:dyDescent="0.35">
      <c r="A82" s="115"/>
      <c r="B82" s="115"/>
      <c r="C82" s="115"/>
      <c r="D82" s="115"/>
      <c r="E82" s="115"/>
      <c r="F82" s="115"/>
      <c r="G82" s="115"/>
    </row>
    <row r="83" spans="1:7" x14ac:dyDescent="0.35">
      <c r="A83" s="115"/>
      <c r="B83" s="115"/>
      <c r="C83" s="115"/>
      <c r="D83" s="115"/>
      <c r="E83" s="115"/>
      <c r="F83" s="115"/>
      <c r="G83" s="115"/>
    </row>
    <row r="84" spans="1:7" x14ac:dyDescent="0.35">
      <c r="A84" s="41"/>
      <c r="B84" s="41"/>
      <c r="C84" s="41"/>
      <c r="D84" s="41"/>
      <c r="E84" s="41"/>
      <c r="F84" s="41"/>
      <c r="G84" s="41"/>
    </row>
    <row r="85" spans="1:7" x14ac:dyDescent="0.35">
      <c r="A85" s="88" t="s">
        <v>25</v>
      </c>
      <c r="B85" s="89"/>
      <c r="C85" s="89"/>
      <c r="D85" s="89"/>
      <c r="E85" s="89"/>
      <c r="F85" s="89"/>
      <c r="G85" s="89"/>
    </row>
    <row r="86" spans="1:7" ht="9" customHeight="1" x14ac:dyDescent="0.35"/>
    <row r="87" spans="1:7" x14ac:dyDescent="0.35">
      <c r="A87" s="170" t="s">
        <v>26</v>
      </c>
      <c r="B87" s="170"/>
      <c r="C87" s="171"/>
      <c r="D87" s="171"/>
      <c r="E87" s="171"/>
    </row>
    <row r="88" spans="1:7" ht="6" customHeight="1" x14ac:dyDescent="0.35"/>
    <row r="89" spans="1:7" x14ac:dyDescent="0.35">
      <c r="A89" s="167" t="s">
        <v>330</v>
      </c>
      <c r="B89" s="106"/>
      <c r="C89" s="106"/>
      <c r="D89" s="106"/>
      <c r="E89" s="106"/>
      <c r="F89" s="106"/>
      <c r="G89" s="106"/>
    </row>
    <row r="90" spans="1:7" ht="28.5" customHeight="1" x14ac:dyDescent="0.35">
      <c r="A90" s="106"/>
      <c r="B90" s="106"/>
      <c r="C90" s="106"/>
      <c r="D90" s="106"/>
      <c r="E90" s="106"/>
      <c r="F90" s="106"/>
      <c r="G90" s="106"/>
    </row>
    <row r="91" spans="1:7" ht="64.5" customHeight="1" x14ac:dyDescent="0.35">
      <c r="A91" s="11"/>
      <c r="B91" s="11"/>
      <c r="C91" s="11"/>
      <c r="D91" s="12" t="s">
        <v>40</v>
      </c>
      <c r="E91" s="33" t="s">
        <v>41</v>
      </c>
      <c r="F91" s="13" t="s">
        <v>42</v>
      </c>
      <c r="G91" s="11"/>
    </row>
    <row r="92" spans="1:7" x14ac:dyDescent="0.35">
      <c r="A92" s="113" t="s">
        <v>27</v>
      </c>
      <c r="B92" s="161"/>
      <c r="C92" s="161"/>
      <c r="D92" s="17"/>
      <c r="E92" s="17"/>
      <c r="F92" s="14">
        <f>D92+E92</f>
        <v>0</v>
      </c>
    </row>
    <row r="93" spans="1:7" x14ac:dyDescent="0.35">
      <c r="A93" s="113" t="s">
        <v>28</v>
      </c>
      <c r="B93" s="161"/>
      <c r="C93" s="161"/>
      <c r="D93" s="17"/>
      <c r="E93" s="17"/>
      <c r="F93" s="14">
        <f t="shared" ref="F93:F109" si="0">D93+E93</f>
        <v>0</v>
      </c>
    </row>
    <row r="94" spans="1:7" x14ac:dyDescent="0.35">
      <c r="A94" s="113" t="s">
        <v>29</v>
      </c>
      <c r="B94" s="161"/>
      <c r="C94" s="161"/>
      <c r="D94" s="17"/>
      <c r="E94" s="17"/>
      <c r="F94" s="14">
        <f t="shared" si="0"/>
        <v>0</v>
      </c>
    </row>
    <row r="95" spans="1:7" x14ac:dyDescent="0.35">
      <c r="A95" s="113" t="s">
        <v>30</v>
      </c>
      <c r="B95" s="161"/>
      <c r="C95" s="161"/>
      <c r="D95" s="17"/>
      <c r="E95" s="17"/>
      <c r="F95" s="14">
        <f t="shared" si="0"/>
        <v>0</v>
      </c>
    </row>
    <row r="96" spans="1:7" ht="29.25" customHeight="1" x14ac:dyDescent="0.35">
      <c r="A96" s="113" t="s">
        <v>354</v>
      </c>
      <c r="B96" s="161"/>
      <c r="C96" s="161"/>
      <c r="D96" s="17"/>
      <c r="E96" s="17"/>
      <c r="F96" s="14">
        <f t="shared" si="0"/>
        <v>0</v>
      </c>
    </row>
    <row r="97" spans="1:6" ht="31.5" customHeight="1" x14ac:dyDescent="0.35">
      <c r="A97" s="113" t="s">
        <v>355</v>
      </c>
      <c r="B97" s="161"/>
      <c r="C97" s="161"/>
      <c r="D97" s="17"/>
      <c r="E97" s="17"/>
      <c r="F97" s="14">
        <f t="shared" si="0"/>
        <v>0</v>
      </c>
    </row>
    <row r="98" spans="1:6" ht="45.75" customHeight="1" x14ac:dyDescent="0.35">
      <c r="A98" s="113" t="s">
        <v>356</v>
      </c>
      <c r="B98" s="161"/>
      <c r="C98" s="161"/>
      <c r="D98" s="17"/>
      <c r="E98" s="17"/>
      <c r="F98" s="14">
        <f t="shared" si="0"/>
        <v>0</v>
      </c>
    </row>
    <row r="99" spans="1:6" x14ac:dyDescent="0.35">
      <c r="A99" s="113" t="s">
        <v>31</v>
      </c>
      <c r="B99" s="161"/>
      <c r="C99" s="161"/>
      <c r="D99" s="17"/>
      <c r="E99" s="17"/>
      <c r="F99" s="14">
        <f t="shared" si="0"/>
        <v>0</v>
      </c>
    </row>
    <row r="100" spans="1:6" ht="28.5" customHeight="1" x14ac:dyDescent="0.35">
      <c r="A100" s="113" t="s">
        <v>32</v>
      </c>
      <c r="B100" s="161"/>
      <c r="C100" s="161"/>
      <c r="D100" s="17"/>
      <c r="E100" s="17"/>
      <c r="F100" s="14">
        <f t="shared" si="0"/>
        <v>0</v>
      </c>
    </row>
    <row r="101" spans="1:6" x14ac:dyDescent="0.35">
      <c r="A101" s="113" t="s">
        <v>64</v>
      </c>
      <c r="B101" s="161"/>
      <c r="C101" s="161"/>
      <c r="D101" s="17"/>
      <c r="E101" s="17"/>
      <c r="F101" s="14">
        <f t="shared" si="0"/>
        <v>0</v>
      </c>
    </row>
    <row r="102" spans="1:6" ht="30" customHeight="1" x14ac:dyDescent="0.35">
      <c r="A102" s="113" t="s">
        <v>33</v>
      </c>
      <c r="B102" s="161"/>
      <c r="C102" s="161"/>
      <c r="D102" s="17"/>
      <c r="E102" s="17"/>
      <c r="F102" s="14">
        <f t="shared" si="0"/>
        <v>0</v>
      </c>
    </row>
    <row r="103" spans="1:6" x14ac:dyDescent="0.35">
      <c r="A103" s="113" t="s">
        <v>34</v>
      </c>
      <c r="B103" s="161"/>
      <c r="C103" s="161"/>
      <c r="D103" s="17"/>
      <c r="E103" s="17"/>
      <c r="F103" s="14">
        <f t="shared" si="0"/>
        <v>0</v>
      </c>
    </row>
    <row r="104" spans="1:6" ht="30" customHeight="1" x14ac:dyDescent="0.35">
      <c r="A104" s="113" t="s">
        <v>35</v>
      </c>
      <c r="B104" s="161"/>
      <c r="C104" s="161"/>
      <c r="D104" s="17"/>
      <c r="E104" s="17"/>
      <c r="F104" s="14">
        <f t="shared" si="0"/>
        <v>0</v>
      </c>
    </row>
    <row r="105" spans="1:6" ht="15.75" customHeight="1" x14ac:dyDescent="0.35">
      <c r="A105" s="113" t="s">
        <v>36</v>
      </c>
      <c r="B105" s="161"/>
      <c r="C105" s="161"/>
      <c r="D105" s="17"/>
      <c r="E105" s="17"/>
      <c r="F105" s="14">
        <f t="shared" si="0"/>
        <v>0</v>
      </c>
    </row>
    <row r="106" spans="1:6" ht="31.5" customHeight="1" x14ac:dyDescent="0.35">
      <c r="A106" s="113" t="s">
        <v>37</v>
      </c>
      <c r="B106" s="161"/>
      <c r="C106" s="161"/>
      <c r="D106" s="17"/>
      <c r="E106" s="17"/>
      <c r="F106" s="14">
        <f t="shared" si="0"/>
        <v>0</v>
      </c>
    </row>
    <row r="107" spans="1:6" x14ac:dyDescent="0.35">
      <c r="A107" s="113" t="s">
        <v>357</v>
      </c>
      <c r="B107" s="161"/>
      <c r="C107" s="161"/>
      <c r="D107" s="17"/>
      <c r="E107" s="17"/>
      <c r="F107" s="14">
        <f t="shared" si="0"/>
        <v>0</v>
      </c>
    </row>
    <row r="108" spans="1:6" ht="34.5" customHeight="1" x14ac:dyDescent="0.35">
      <c r="A108" s="113" t="s">
        <v>38</v>
      </c>
      <c r="B108" s="161"/>
      <c r="C108" s="161"/>
      <c r="D108" s="17"/>
      <c r="E108" s="17"/>
      <c r="F108" s="14">
        <f t="shared" si="0"/>
        <v>0</v>
      </c>
    </row>
    <row r="109" spans="1:6" ht="29.25" customHeight="1" x14ac:dyDescent="0.35">
      <c r="A109" s="113" t="s">
        <v>65</v>
      </c>
      <c r="B109" s="161"/>
      <c r="C109" s="161"/>
      <c r="D109" s="17"/>
      <c r="E109" s="17"/>
      <c r="F109" s="14">
        <f t="shared" si="0"/>
        <v>0</v>
      </c>
    </row>
    <row r="110" spans="1:6" x14ac:dyDescent="0.35">
      <c r="A110" s="134" t="s">
        <v>39</v>
      </c>
      <c r="B110" s="134"/>
      <c r="C110" s="134"/>
      <c r="D110" s="15"/>
      <c r="E110" s="15"/>
      <c r="F110" s="15"/>
    </row>
    <row r="111" spans="1:6" ht="15" customHeight="1" x14ac:dyDescent="0.35">
      <c r="A111" s="91"/>
      <c r="B111" s="130"/>
      <c r="C111" s="130"/>
      <c r="D111" s="18"/>
      <c r="E111" s="18"/>
      <c r="F111" s="16">
        <f>D111+E111</f>
        <v>0</v>
      </c>
    </row>
    <row r="112" spans="1:6" ht="13.5" customHeight="1" x14ac:dyDescent="0.35">
      <c r="A112" s="91"/>
      <c r="B112" s="130"/>
      <c r="C112" s="130"/>
      <c r="D112" s="17"/>
      <c r="E112" s="17"/>
      <c r="F112" s="16">
        <f t="shared" ref="F112:F113" si="1">D112+E112</f>
        <v>0</v>
      </c>
    </row>
    <row r="113" spans="1:7" ht="15.75" customHeight="1" x14ac:dyDescent="0.35">
      <c r="A113" s="91"/>
      <c r="B113" s="130"/>
      <c r="C113" s="130"/>
      <c r="D113" s="17"/>
      <c r="E113" s="17"/>
      <c r="F113" s="16">
        <f t="shared" si="1"/>
        <v>0</v>
      </c>
    </row>
    <row r="114" spans="1:7" x14ac:dyDescent="0.35">
      <c r="C114" s="20" t="s">
        <v>42</v>
      </c>
      <c r="D114" s="21">
        <f>SUM(D92:D109)+SUM(D111:D113)</f>
        <v>0</v>
      </c>
      <c r="E114" s="21">
        <f t="shared" ref="E114:F114" si="2">SUM(E92:E109)+SUM(E111:E113)</f>
        <v>0</v>
      </c>
      <c r="F114" s="21">
        <f t="shared" si="2"/>
        <v>0</v>
      </c>
    </row>
    <row r="115" spans="1:7" x14ac:dyDescent="0.35">
      <c r="A115" s="113" t="s">
        <v>43</v>
      </c>
      <c r="B115" s="162"/>
      <c r="C115" s="162"/>
      <c r="D115" s="18"/>
      <c r="E115" s="18"/>
      <c r="F115" s="16">
        <f>D115+E115</f>
        <v>0</v>
      </c>
    </row>
    <row r="116" spans="1:7" ht="15" customHeight="1" x14ac:dyDescent="0.35">
      <c r="A116" s="113" t="s">
        <v>44</v>
      </c>
      <c r="B116" s="162"/>
      <c r="C116" s="162"/>
      <c r="D116" s="17"/>
      <c r="E116" s="17"/>
      <c r="F116" s="16">
        <f>D116+E116</f>
        <v>0</v>
      </c>
    </row>
    <row r="117" spans="1:7" ht="8.25" customHeight="1" x14ac:dyDescent="0.35"/>
    <row r="118" spans="1:7" x14ac:dyDescent="0.35">
      <c r="D118" s="153" t="s">
        <v>47</v>
      </c>
      <c r="E118" s="153"/>
    </row>
    <row r="119" spans="1:7" x14ac:dyDescent="0.35">
      <c r="A119" s="113" t="s">
        <v>48</v>
      </c>
      <c r="B119" s="161"/>
      <c r="C119" s="161"/>
      <c r="D119" s="7"/>
    </row>
    <row r="120" spans="1:7" ht="15" customHeight="1" x14ac:dyDescent="0.35">
      <c r="A120" s="113" t="s">
        <v>46</v>
      </c>
      <c r="B120" s="161"/>
      <c r="C120" s="161"/>
      <c r="D120" s="7"/>
    </row>
    <row r="121" spans="1:7" ht="15" customHeight="1" x14ac:dyDescent="0.35">
      <c r="A121" s="113" t="s">
        <v>45</v>
      </c>
      <c r="B121" s="161"/>
      <c r="C121" s="161"/>
      <c r="D121" s="7"/>
    </row>
    <row r="122" spans="1:7" x14ac:dyDescent="0.35">
      <c r="A122" s="88" t="s">
        <v>49</v>
      </c>
      <c r="B122" s="89"/>
      <c r="C122" s="89"/>
      <c r="D122" s="89"/>
      <c r="E122" s="89"/>
      <c r="F122" s="89"/>
      <c r="G122" s="89"/>
    </row>
    <row r="123" spans="1:7" ht="43.5" customHeight="1" x14ac:dyDescent="0.35">
      <c r="A123" s="126" t="s">
        <v>359</v>
      </c>
      <c r="B123" s="106"/>
      <c r="C123" s="106"/>
      <c r="D123" s="106"/>
      <c r="E123" s="106"/>
      <c r="F123" s="106"/>
      <c r="G123" s="106"/>
    </row>
    <row r="124" spans="1:7" x14ac:dyDescent="0.35">
      <c r="A124" s="159" t="s">
        <v>358</v>
      </c>
      <c r="B124" s="160"/>
      <c r="C124" s="160"/>
      <c r="D124" s="160"/>
      <c r="E124" s="160"/>
      <c r="F124" s="160"/>
      <c r="G124" s="160"/>
    </row>
    <row r="125" spans="1:7" ht="11.25" customHeight="1" x14ac:dyDescent="0.35">
      <c r="A125" s="23"/>
      <c r="B125" s="4"/>
      <c r="C125" s="4"/>
      <c r="D125" s="4"/>
      <c r="E125" s="4"/>
      <c r="F125" s="4"/>
      <c r="G125" s="4"/>
    </row>
    <row r="126" spans="1:7" x14ac:dyDescent="0.35">
      <c r="C126" s="3" t="s">
        <v>53</v>
      </c>
      <c r="D126" s="3" t="s">
        <v>54</v>
      </c>
      <c r="E126" s="3" t="s">
        <v>52</v>
      </c>
      <c r="F126" s="3" t="s">
        <v>55</v>
      </c>
      <c r="G126" s="26" t="s">
        <v>42</v>
      </c>
    </row>
    <row r="127" spans="1:7" ht="43.5" customHeight="1" x14ac:dyDescent="0.35">
      <c r="A127" s="113" t="s">
        <v>50</v>
      </c>
      <c r="B127" s="113"/>
      <c r="C127" s="76"/>
      <c r="D127" s="76"/>
      <c r="E127" s="76"/>
      <c r="F127" s="76"/>
      <c r="G127" s="27">
        <f>SUM(C127:F127)</f>
        <v>0</v>
      </c>
    </row>
    <row r="128" spans="1:7" ht="46.5" customHeight="1" x14ac:dyDescent="0.35">
      <c r="A128" s="113" t="s">
        <v>56</v>
      </c>
      <c r="B128" s="113"/>
      <c r="C128" s="76"/>
      <c r="D128" s="76"/>
      <c r="E128" s="76"/>
      <c r="F128" s="76"/>
      <c r="G128" s="27">
        <f t="shared" ref="G128:G129" si="3">SUM(C128:F128)</f>
        <v>0</v>
      </c>
    </row>
    <row r="129" spans="1:7" ht="30.75" customHeight="1" x14ac:dyDescent="0.35">
      <c r="A129" s="113" t="s">
        <v>51</v>
      </c>
      <c r="B129" s="113"/>
      <c r="C129" s="76"/>
      <c r="D129" s="76"/>
      <c r="E129" s="76"/>
      <c r="F129" s="76"/>
      <c r="G129" s="27">
        <f t="shared" si="3"/>
        <v>0</v>
      </c>
    </row>
    <row r="130" spans="1:7" ht="15" customHeight="1" x14ac:dyDescent="0.35">
      <c r="A130" s="28"/>
      <c r="B130" s="28"/>
      <c r="C130" s="29"/>
      <c r="D130" s="29"/>
      <c r="E130" s="29"/>
      <c r="F130" s="29"/>
      <c r="G130" s="30"/>
    </row>
    <row r="131" spans="1:7" x14ac:dyDescent="0.35">
      <c r="A131" s="15"/>
      <c r="B131" s="15"/>
      <c r="C131" s="3" t="s">
        <v>58</v>
      </c>
      <c r="D131" s="3" t="s">
        <v>55</v>
      </c>
      <c r="E131" s="21" t="s">
        <v>42</v>
      </c>
    </row>
    <row r="132" spans="1:7" ht="41.25" customHeight="1" x14ac:dyDescent="0.35">
      <c r="A132" s="113" t="s">
        <v>193</v>
      </c>
      <c r="B132" s="113"/>
      <c r="C132" s="76"/>
      <c r="D132" s="76"/>
      <c r="E132" s="27">
        <f>C132+D132</f>
        <v>0</v>
      </c>
    </row>
    <row r="133" spans="1:7" ht="48.75" customHeight="1" x14ac:dyDescent="0.35">
      <c r="A133" s="113" t="s">
        <v>57</v>
      </c>
      <c r="B133" s="113"/>
      <c r="C133" s="76"/>
      <c r="D133" s="76"/>
      <c r="E133" s="27">
        <f>C133+D133</f>
        <v>0</v>
      </c>
    </row>
    <row r="135" spans="1:7" x14ac:dyDescent="0.35">
      <c r="A135" s="19" t="s">
        <v>125</v>
      </c>
    </row>
    <row r="137" spans="1:7" ht="43.5" customHeight="1" x14ac:dyDescent="0.35">
      <c r="A137" s="79" t="s">
        <v>59</v>
      </c>
      <c r="B137" s="79"/>
      <c r="C137" s="79"/>
      <c r="D137" s="79"/>
      <c r="E137" s="79"/>
      <c r="F137" s="76"/>
    </row>
    <row r="138" spans="1:7" ht="48" customHeight="1" x14ac:dyDescent="0.35">
      <c r="A138" s="79" t="s">
        <v>296</v>
      </c>
      <c r="B138" s="79"/>
      <c r="C138" s="79"/>
      <c r="D138" s="79"/>
      <c r="E138" s="79"/>
      <c r="F138" s="76"/>
    </row>
    <row r="139" spans="1:7" ht="41.25" customHeight="1" x14ac:dyDescent="0.35">
      <c r="A139" s="79" t="s">
        <v>297</v>
      </c>
      <c r="B139" s="79"/>
      <c r="C139" s="79"/>
      <c r="D139" s="79"/>
      <c r="E139" s="79"/>
      <c r="F139" s="76"/>
    </row>
    <row r="140" spans="1:7" ht="41.25" customHeight="1" x14ac:dyDescent="0.35">
      <c r="A140" s="79" t="s">
        <v>298</v>
      </c>
      <c r="B140" s="79"/>
      <c r="C140" s="79"/>
      <c r="D140" s="79"/>
      <c r="E140" s="79"/>
      <c r="F140" s="76"/>
    </row>
    <row r="141" spans="1:7" x14ac:dyDescent="0.35">
      <c r="E141" s="2" t="s">
        <v>42</v>
      </c>
      <c r="F141" s="25">
        <f>SUM(F137:F140)</f>
        <v>0</v>
      </c>
    </row>
    <row r="142" spans="1:7" x14ac:dyDescent="0.35">
      <c r="A142" t="s">
        <v>24</v>
      </c>
      <c r="E142" s="2"/>
      <c r="F142" s="157" t="str">
        <f>IF((F141=G127),"","le total ne correspond à la file active totale déclarée plus haut")</f>
        <v/>
      </c>
      <c r="G142" s="127"/>
    </row>
    <row r="143" spans="1:7" ht="22.5" customHeight="1" x14ac:dyDescent="0.35">
      <c r="A143" s="158"/>
      <c r="B143" s="158"/>
      <c r="C143" s="158"/>
      <c r="D143" s="158"/>
      <c r="E143" s="158"/>
      <c r="F143" s="127"/>
      <c r="G143" s="127"/>
    </row>
    <row r="144" spans="1:7" ht="15" customHeight="1" x14ac:dyDescent="0.35">
      <c r="A144" s="158"/>
      <c r="B144" s="158"/>
      <c r="C144" s="158"/>
      <c r="D144" s="158"/>
      <c r="E144" s="158"/>
      <c r="F144" s="53"/>
      <c r="G144" s="53"/>
    </row>
    <row r="145" spans="1:7" ht="15" customHeight="1" x14ac:dyDescent="0.35">
      <c r="F145" s="53"/>
      <c r="G145" s="53"/>
    </row>
    <row r="146" spans="1:7" x14ac:dyDescent="0.35">
      <c r="A146" s="88" t="s">
        <v>66</v>
      </c>
      <c r="B146" s="89"/>
      <c r="C146" s="89"/>
      <c r="D146" s="89"/>
      <c r="E146" s="89"/>
      <c r="F146" s="89"/>
      <c r="G146" s="89"/>
    </row>
    <row r="147" spans="1:7" x14ac:dyDescent="0.35">
      <c r="A147" s="32" t="s">
        <v>60</v>
      </c>
    </row>
    <row r="149" spans="1:7" ht="15" customHeight="1" x14ac:dyDescent="0.35">
      <c r="A149" s="108" t="s">
        <v>61</v>
      </c>
      <c r="B149" s="109"/>
      <c r="C149" s="109"/>
      <c r="D149" s="109"/>
      <c r="E149" s="156"/>
      <c r="F149" s="76"/>
    </row>
    <row r="150" spans="1:7" x14ac:dyDescent="0.35">
      <c r="A150" s="108" t="s">
        <v>62</v>
      </c>
      <c r="B150" s="109"/>
      <c r="C150" s="109"/>
      <c r="D150" s="109"/>
      <c r="E150" s="156"/>
      <c r="F150" s="76"/>
    </row>
    <row r="151" spans="1:7" x14ac:dyDescent="0.35">
      <c r="A151" s="108" t="s">
        <v>63</v>
      </c>
      <c r="B151" s="109"/>
      <c r="C151" s="109"/>
      <c r="D151" s="109"/>
      <c r="E151" s="156"/>
      <c r="F151" s="76"/>
    </row>
    <row r="153" spans="1:7" x14ac:dyDescent="0.35">
      <c r="A153" s="88" t="s">
        <v>67</v>
      </c>
      <c r="B153" s="89"/>
      <c r="C153" s="89"/>
      <c r="D153" s="89"/>
      <c r="E153" s="89"/>
      <c r="F153" s="89"/>
      <c r="G153" s="89"/>
    </row>
    <row r="154" spans="1:7" x14ac:dyDescent="0.35">
      <c r="A154" s="116" t="s">
        <v>122</v>
      </c>
      <c r="B154" s="117"/>
      <c r="C154" s="117"/>
      <c r="D154" s="117"/>
      <c r="E154" s="117"/>
      <c r="F154" s="117"/>
      <c r="G154" s="117"/>
    </row>
    <row r="156" spans="1:7" ht="73.5" customHeight="1" x14ac:dyDescent="0.35">
      <c r="D156" s="87" t="s">
        <v>76</v>
      </c>
      <c r="E156" s="154"/>
      <c r="F156" s="87" t="s">
        <v>74</v>
      </c>
      <c r="G156" s="154"/>
    </row>
    <row r="157" spans="1:7" x14ac:dyDescent="0.35">
      <c r="A157" s="113" t="s">
        <v>75</v>
      </c>
      <c r="B157" s="113"/>
      <c r="C157" s="114"/>
      <c r="D157" s="121"/>
      <c r="E157" s="151"/>
      <c r="F157" s="121"/>
      <c r="G157" s="151"/>
    </row>
    <row r="158" spans="1:7" ht="49.5" customHeight="1" x14ac:dyDescent="0.35">
      <c r="A158" s="113" t="s">
        <v>77</v>
      </c>
      <c r="B158" s="113"/>
      <c r="C158" s="114"/>
      <c r="D158" s="121"/>
      <c r="E158" s="151"/>
      <c r="F158" s="121"/>
      <c r="G158" s="151"/>
    </row>
    <row r="159" spans="1:7" ht="17.25" customHeight="1" x14ac:dyDescent="0.35">
      <c r="A159" s="113" t="s">
        <v>78</v>
      </c>
      <c r="B159" s="113"/>
      <c r="C159" s="114"/>
      <c r="D159" s="121"/>
      <c r="E159" s="151"/>
      <c r="F159" s="121"/>
      <c r="G159" s="151"/>
    </row>
    <row r="160" spans="1:7" ht="15" customHeight="1" x14ac:dyDescent="0.35">
      <c r="A160" s="113" t="s">
        <v>68</v>
      </c>
      <c r="B160" s="113"/>
      <c r="C160" s="114"/>
      <c r="D160" s="121"/>
      <c r="E160" s="151"/>
      <c r="F160" s="121"/>
      <c r="G160" s="151"/>
    </row>
    <row r="161" spans="1:7" ht="42.75" customHeight="1" x14ac:dyDescent="0.35">
      <c r="A161" s="113" t="s">
        <v>69</v>
      </c>
      <c r="B161" s="113"/>
      <c r="C161" s="114"/>
      <c r="D161" s="121"/>
      <c r="E161" s="151"/>
      <c r="F161" s="121"/>
      <c r="G161" s="151"/>
    </row>
    <row r="162" spans="1:7" ht="45" customHeight="1" x14ac:dyDescent="0.35">
      <c r="A162" s="113" t="s">
        <v>70</v>
      </c>
      <c r="B162" s="113"/>
      <c r="C162" s="114"/>
      <c r="D162" s="121"/>
      <c r="E162" s="151"/>
      <c r="F162" s="121"/>
      <c r="G162" s="151"/>
    </row>
    <row r="163" spans="1:7" ht="31.5" customHeight="1" x14ac:dyDescent="0.35">
      <c r="A163" s="113" t="s">
        <v>71</v>
      </c>
      <c r="B163" s="113"/>
      <c r="C163" s="114"/>
      <c r="D163" s="121"/>
      <c r="E163" s="151"/>
      <c r="F163" s="121"/>
      <c r="G163" s="151"/>
    </row>
    <row r="164" spans="1:7" ht="31.5" customHeight="1" x14ac:dyDescent="0.35">
      <c r="A164" s="113" t="s">
        <v>79</v>
      </c>
      <c r="B164" s="113"/>
      <c r="C164" s="114"/>
      <c r="D164" s="121"/>
      <c r="E164" s="151"/>
      <c r="F164" s="121"/>
      <c r="G164" s="151"/>
    </row>
    <row r="165" spans="1:7" ht="45" customHeight="1" x14ac:dyDescent="0.35">
      <c r="A165" s="113" t="s">
        <v>72</v>
      </c>
      <c r="B165" s="113"/>
      <c r="C165" s="114"/>
      <c r="D165" s="121"/>
      <c r="E165" s="151"/>
      <c r="F165" s="121"/>
      <c r="G165" s="151"/>
    </row>
    <row r="166" spans="1:7" ht="15" customHeight="1" x14ac:dyDescent="0.35">
      <c r="A166" s="113" t="s">
        <v>73</v>
      </c>
      <c r="B166" s="113"/>
      <c r="C166" s="114"/>
      <c r="D166" s="121"/>
      <c r="E166" s="151"/>
      <c r="F166" s="121"/>
      <c r="G166" s="151"/>
    </row>
    <row r="167" spans="1:7" x14ac:dyDescent="0.35">
      <c r="A167" s="134" t="s">
        <v>39</v>
      </c>
      <c r="B167" s="134"/>
      <c r="C167" s="134"/>
    </row>
    <row r="168" spans="1:7" x14ac:dyDescent="0.35">
      <c r="A168" s="91"/>
      <c r="B168" s="130"/>
      <c r="C168" s="130"/>
      <c r="D168" s="121"/>
      <c r="E168" s="151"/>
      <c r="F168" s="121"/>
      <c r="G168" s="151"/>
    </row>
    <row r="169" spans="1:7" x14ac:dyDescent="0.35">
      <c r="A169" s="91"/>
      <c r="B169" s="130"/>
      <c r="C169" s="130"/>
      <c r="D169" s="121"/>
      <c r="E169" s="151"/>
      <c r="F169" s="121"/>
      <c r="G169" s="151"/>
    </row>
    <row r="170" spans="1:7" x14ac:dyDescent="0.35">
      <c r="A170" s="91"/>
      <c r="B170" s="130"/>
      <c r="C170" s="130"/>
      <c r="D170" s="121"/>
      <c r="E170" s="151"/>
      <c r="F170" s="121"/>
      <c r="G170" s="151"/>
    </row>
    <row r="171" spans="1:7" x14ac:dyDescent="0.35">
      <c r="A171" s="113" t="s">
        <v>85</v>
      </c>
      <c r="B171" s="113"/>
      <c r="C171" s="114"/>
      <c r="D171" s="121"/>
      <c r="E171" s="151"/>
      <c r="F171" s="121"/>
      <c r="G171" s="151"/>
    </row>
    <row r="172" spans="1:7" x14ac:dyDescent="0.35">
      <c r="C172" s="2" t="s">
        <v>42</v>
      </c>
      <c r="D172" s="150">
        <f>SUM(D157:E166)+SUM(D168:E171)</f>
        <v>0</v>
      </c>
      <c r="E172" s="85"/>
      <c r="F172" s="150">
        <f>SUM(F157:G166)+SUM(F168:G171)</f>
        <v>0</v>
      </c>
      <c r="G172" s="85"/>
    </row>
    <row r="173" spans="1:7" ht="15" customHeight="1" x14ac:dyDescent="0.35">
      <c r="D173" s="111" t="str">
        <f>IF((D172=G127),"","le total ne correspond pas à la file active totale indiquée au IV")</f>
        <v/>
      </c>
      <c r="E173" s="111"/>
      <c r="F173" s="111" t="str">
        <f>IF((F172=G129),"","le total ne correspond pas au nombre total de sortants indiqué au IV")</f>
        <v/>
      </c>
      <c r="G173" s="111"/>
    </row>
    <row r="174" spans="1:7" x14ac:dyDescent="0.35">
      <c r="D174" s="111"/>
      <c r="E174" s="111"/>
      <c r="F174" s="111"/>
      <c r="G174" s="111"/>
    </row>
    <row r="175" spans="1:7" x14ac:dyDescent="0.35">
      <c r="D175" s="112"/>
      <c r="E175" s="112"/>
      <c r="F175" s="112"/>
      <c r="G175" s="112"/>
    </row>
    <row r="177" spans="1:7" ht="33" customHeight="1" x14ac:dyDescent="0.35">
      <c r="A177" s="102" t="s">
        <v>331</v>
      </c>
      <c r="B177" s="102"/>
      <c r="C177" s="102"/>
      <c r="D177" s="102"/>
      <c r="E177" s="102"/>
      <c r="F177" s="102"/>
      <c r="G177" s="102"/>
    </row>
    <row r="178" spans="1:7" x14ac:dyDescent="0.35">
      <c r="A178" s="82"/>
      <c r="B178" s="82"/>
      <c r="C178" s="82"/>
      <c r="D178" s="82"/>
      <c r="E178" s="82"/>
      <c r="F178" s="82"/>
      <c r="G178" s="82"/>
    </row>
    <row r="179" spans="1:7" x14ac:dyDescent="0.35">
      <c r="A179" s="82"/>
      <c r="B179" s="82"/>
      <c r="C179" s="82"/>
      <c r="D179" s="82"/>
      <c r="E179" s="82"/>
      <c r="F179" s="82"/>
      <c r="G179" s="82"/>
    </row>
    <row r="180" spans="1:7" x14ac:dyDescent="0.35">
      <c r="A180" s="82"/>
      <c r="B180" s="82"/>
      <c r="C180" s="82"/>
      <c r="D180" s="82"/>
      <c r="E180" s="82"/>
      <c r="F180" s="82"/>
      <c r="G180" s="82"/>
    </row>
    <row r="181" spans="1:7" x14ac:dyDescent="0.35">
      <c r="A181" s="82"/>
      <c r="B181" s="82"/>
      <c r="C181" s="82"/>
      <c r="D181" s="82"/>
      <c r="E181" s="82"/>
      <c r="F181" s="82"/>
      <c r="G181" s="82"/>
    </row>
    <row r="182" spans="1:7" x14ac:dyDescent="0.35">
      <c r="A182" s="83"/>
      <c r="B182" s="83"/>
      <c r="C182" s="83"/>
      <c r="D182" s="83"/>
      <c r="E182" s="83"/>
      <c r="F182" s="83"/>
      <c r="G182" s="83"/>
    </row>
    <row r="183" spans="1:7" x14ac:dyDescent="0.35">
      <c r="A183" s="83"/>
      <c r="B183" s="83"/>
      <c r="C183" s="83"/>
      <c r="D183" s="83"/>
      <c r="E183" s="83"/>
      <c r="F183" s="83"/>
      <c r="G183" s="83"/>
    </row>
    <row r="184" spans="1:7" x14ac:dyDescent="0.35">
      <c r="A184" s="83"/>
      <c r="B184" s="83"/>
      <c r="C184" s="83"/>
      <c r="D184" s="83"/>
      <c r="E184" s="83"/>
      <c r="F184" s="83"/>
      <c r="G184" s="83"/>
    </row>
    <row r="185" spans="1:7" x14ac:dyDescent="0.35">
      <c r="A185" s="83"/>
      <c r="B185" s="83"/>
      <c r="C185" s="83"/>
      <c r="D185" s="83"/>
      <c r="E185" s="83"/>
      <c r="F185" s="83"/>
      <c r="G185" s="83"/>
    </row>
    <row r="188" spans="1:7" x14ac:dyDescent="0.35">
      <c r="A188" s="116" t="s">
        <v>80</v>
      </c>
      <c r="B188" s="117"/>
      <c r="C188" s="117"/>
      <c r="D188" s="117"/>
      <c r="E188" s="117"/>
      <c r="F188" s="117"/>
      <c r="G188" s="117"/>
    </row>
    <row r="190" spans="1:7" ht="57" customHeight="1" x14ac:dyDescent="0.35">
      <c r="A190" s="8" t="s">
        <v>87</v>
      </c>
      <c r="D190" s="87" t="s">
        <v>76</v>
      </c>
      <c r="E190" s="154"/>
      <c r="F190" s="87" t="s">
        <v>94</v>
      </c>
      <c r="G190" s="154"/>
    </row>
    <row r="191" spans="1:7" ht="31.5" customHeight="1" x14ac:dyDescent="0.35">
      <c r="A191" s="113" t="s">
        <v>81</v>
      </c>
      <c r="B191" s="113"/>
      <c r="C191" s="114"/>
      <c r="D191" s="121"/>
      <c r="E191" s="151"/>
      <c r="F191" s="121"/>
      <c r="G191" s="151"/>
    </row>
    <row r="192" spans="1:7" ht="42" customHeight="1" x14ac:dyDescent="0.35">
      <c r="A192" s="113" t="s">
        <v>82</v>
      </c>
      <c r="B192" s="113"/>
      <c r="C192" s="114"/>
      <c r="D192" s="121"/>
      <c r="E192" s="151"/>
      <c r="F192" s="121"/>
      <c r="G192" s="151"/>
    </row>
    <row r="193" spans="1:7" ht="44.25" customHeight="1" x14ac:dyDescent="0.35">
      <c r="A193" s="113" t="s">
        <v>86</v>
      </c>
      <c r="B193" s="113"/>
      <c r="C193" s="114"/>
      <c r="D193" s="121"/>
      <c r="E193" s="151"/>
      <c r="F193" s="121"/>
      <c r="G193" s="151"/>
    </row>
    <row r="194" spans="1:7" ht="28.5" customHeight="1" x14ac:dyDescent="0.35">
      <c r="A194" s="113" t="s">
        <v>83</v>
      </c>
      <c r="B194" s="113"/>
      <c r="C194" s="114"/>
      <c r="D194" s="121"/>
      <c r="E194" s="151"/>
      <c r="F194" s="121"/>
      <c r="G194" s="151"/>
    </row>
    <row r="195" spans="1:7" ht="29.25" customHeight="1" x14ac:dyDescent="0.35">
      <c r="A195" s="113" t="s">
        <v>84</v>
      </c>
      <c r="B195" s="113"/>
      <c r="C195" s="114"/>
      <c r="D195" s="121"/>
      <c r="E195" s="151"/>
      <c r="F195" s="121"/>
      <c r="G195" s="151"/>
    </row>
    <row r="196" spans="1:7" x14ac:dyDescent="0.35">
      <c r="A196" s="113" t="s">
        <v>85</v>
      </c>
      <c r="B196" s="113"/>
      <c r="C196" s="114"/>
      <c r="D196" s="131"/>
      <c r="E196" s="132"/>
      <c r="F196" s="131"/>
      <c r="G196" s="132"/>
    </row>
    <row r="197" spans="1:7" x14ac:dyDescent="0.35">
      <c r="C197" s="2" t="s">
        <v>42</v>
      </c>
      <c r="D197" s="150">
        <f>SUM(D191:E196)</f>
        <v>0</v>
      </c>
      <c r="E197" s="85"/>
      <c r="F197" s="150">
        <f>SUM(F191:G196)</f>
        <v>0</v>
      </c>
      <c r="G197" s="85"/>
    </row>
    <row r="198" spans="1:7" ht="15" customHeight="1" x14ac:dyDescent="0.35">
      <c r="D198" s="111" t="str">
        <f>IF((D197=G127),"","le total ne correspond pas à la file active totale indiquée au IV")</f>
        <v/>
      </c>
      <c r="E198" s="111"/>
      <c r="F198" s="111" t="str">
        <f>IF((F197=G129),"","le total ne correspond pas au nombre total de sortants indiqué au IV")</f>
        <v/>
      </c>
      <c r="G198" s="111"/>
    </row>
    <row r="199" spans="1:7" x14ac:dyDescent="0.35">
      <c r="D199" s="111"/>
      <c r="E199" s="111"/>
      <c r="F199" s="111"/>
      <c r="G199" s="111"/>
    </row>
    <row r="200" spans="1:7" x14ac:dyDescent="0.35">
      <c r="D200" s="111"/>
      <c r="E200" s="111"/>
      <c r="F200" s="112"/>
      <c r="G200" s="112"/>
    </row>
    <row r="201" spans="1:7" ht="59.25" customHeight="1" x14ac:dyDescent="0.35">
      <c r="A201" s="155" t="s">
        <v>88</v>
      </c>
      <c r="B201" s="155"/>
      <c r="C201" s="155"/>
      <c r="D201" s="87" t="s">
        <v>76</v>
      </c>
      <c r="E201" s="154"/>
      <c r="F201" s="87" t="s">
        <v>94</v>
      </c>
      <c r="G201" s="154"/>
    </row>
    <row r="202" spans="1:7" ht="32.25" customHeight="1" x14ac:dyDescent="0.35">
      <c r="A202" s="113" t="s">
        <v>90</v>
      </c>
      <c r="B202" s="113"/>
      <c r="C202" s="114"/>
      <c r="D202" s="121"/>
      <c r="E202" s="151"/>
      <c r="F202" s="121"/>
      <c r="G202" s="151"/>
    </row>
    <row r="203" spans="1:7" ht="30.75" customHeight="1" x14ac:dyDescent="0.35">
      <c r="A203" s="113" t="s">
        <v>89</v>
      </c>
      <c r="B203" s="113"/>
      <c r="C203" s="114"/>
      <c r="D203" s="121"/>
      <c r="E203" s="151"/>
      <c r="F203" s="121"/>
      <c r="G203" s="151"/>
    </row>
    <row r="204" spans="1:7" x14ac:dyDescent="0.35">
      <c r="A204" s="113" t="s">
        <v>91</v>
      </c>
      <c r="B204" s="113"/>
      <c r="C204" s="114"/>
      <c r="D204" s="121"/>
      <c r="E204" s="151"/>
      <c r="F204" s="121"/>
      <c r="G204" s="151"/>
    </row>
    <row r="205" spans="1:7" x14ac:dyDescent="0.35">
      <c r="A205" s="113" t="s">
        <v>85</v>
      </c>
      <c r="B205" s="113"/>
      <c r="C205" s="114"/>
      <c r="D205" s="121"/>
      <c r="E205" s="151"/>
      <c r="F205" s="121"/>
      <c r="G205" s="151"/>
    </row>
    <row r="206" spans="1:7" x14ac:dyDescent="0.35">
      <c r="C206" s="2" t="s">
        <v>42</v>
      </c>
      <c r="D206" s="150">
        <f>SUM(D202:E205)</f>
        <v>0</v>
      </c>
      <c r="E206" s="85"/>
      <c r="F206" s="150">
        <f>SUM(F202:G205)</f>
        <v>0</v>
      </c>
      <c r="G206" s="85"/>
    </row>
    <row r="207" spans="1:7" ht="15" customHeight="1" x14ac:dyDescent="0.35">
      <c r="D207" s="111" t="str">
        <f>IF((D206=G127),"","le total ne correspond pas à la file active totale indiquée au IV")</f>
        <v/>
      </c>
      <c r="E207" s="111"/>
      <c r="F207" s="111" t="str">
        <f>IF((F206=G129),"","le total ne correspond pas au nombre total de sortants indiqué au IV")</f>
        <v/>
      </c>
      <c r="G207" s="111"/>
    </row>
    <row r="208" spans="1:7" x14ac:dyDescent="0.35">
      <c r="D208" s="111"/>
      <c r="E208" s="111"/>
      <c r="F208" s="111"/>
      <c r="G208" s="111"/>
    </row>
    <row r="209" spans="1:7" x14ac:dyDescent="0.35">
      <c r="D209" s="111"/>
      <c r="E209" s="111"/>
      <c r="F209" s="112"/>
      <c r="G209" s="112"/>
    </row>
    <row r="210" spans="1:7" ht="59.25" customHeight="1" x14ac:dyDescent="0.35">
      <c r="D210" s="87" t="s">
        <v>76</v>
      </c>
      <c r="E210" s="154"/>
      <c r="F210" s="87" t="s">
        <v>94</v>
      </c>
      <c r="G210" s="154"/>
    </row>
    <row r="211" spans="1:7" ht="42" customHeight="1" x14ac:dyDescent="0.35">
      <c r="A211" s="113" t="s">
        <v>92</v>
      </c>
      <c r="B211" s="113"/>
      <c r="C211" s="114"/>
      <c r="D211" s="121"/>
      <c r="E211" s="151"/>
      <c r="F211" s="121"/>
      <c r="G211" s="151"/>
    </row>
    <row r="212" spans="1:7" ht="31.5" customHeight="1" x14ac:dyDescent="0.35">
      <c r="A212" s="113" t="s">
        <v>93</v>
      </c>
      <c r="B212" s="113"/>
      <c r="C212" s="114"/>
      <c r="D212" s="121"/>
      <c r="E212" s="151"/>
      <c r="F212" s="121"/>
      <c r="G212" s="151"/>
    </row>
    <row r="213" spans="1:7" x14ac:dyDescent="0.35">
      <c r="A213" s="113" t="s">
        <v>85</v>
      </c>
      <c r="B213" s="113"/>
      <c r="C213" s="114"/>
      <c r="D213" s="121"/>
      <c r="E213" s="151"/>
      <c r="F213" s="121"/>
      <c r="G213" s="151"/>
    </row>
    <row r="214" spans="1:7" x14ac:dyDescent="0.35">
      <c r="C214" s="2" t="s">
        <v>42</v>
      </c>
      <c r="D214" s="150">
        <f>SUM(D211:E213)</f>
        <v>0</v>
      </c>
      <c r="E214" s="85"/>
      <c r="F214" s="150">
        <f>SUM(F211:G213)</f>
        <v>0</v>
      </c>
      <c r="G214" s="85"/>
    </row>
    <row r="215" spans="1:7" x14ac:dyDescent="0.35">
      <c r="D215" s="111" t="str">
        <f>IF((D214=G127),"","le total ne correspond pas à la file active totale indiquée au IV")</f>
        <v/>
      </c>
      <c r="E215" s="111"/>
      <c r="F215" s="111" t="str">
        <f>IF((F214=G129),"","le total ne correspond pas au nombre total de sortants indiqué au IV")</f>
        <v/>
      </c>
      <c r="G215" s="111"/>
    </row>
    <row r="216" spans="1:7" x14ac:dyDescent="0.35">
      <c r="D216" s="111"/>
      <c r="E216" s="111"/>
      <c r="F216" s="111"/>
      <c r="G216" s="111"/>
    </row>
    <row r="217" spans="1:7" x14ac:dyDescent="0.35">
      <c r="D217" s="111"/>
      <c r="E217" s="111"/>
      <c r="F217" s="112"/>
      <c r="G217" s="112"/>
    </row>
    <row r="218" spans="1:7" x14ac:dyDescent="0.35">
      <c r="A218" s="116" t="s">
        <v>95</v>
      </c>
      <c r="B218" s="117"/>
      <c r="C218" s="117"/>
      <c r="D218" s="117"/>
      <c r="E218" s="117"/>
      <c r="F218" s="117"/>
      <c r="G218" s="117"/>
    </row>
    <row r="219" spans="1:7" x14ac:dyDescent="0.35">
      <c r="A219" s="152" t="s">
        <v>104</v>
      </c>
      <c r="B219" s="153"/>
      <c r="C219" s="153"/>
      <c r="D219" s="153"/>
      <c r="E219" s="153"/>
      <c r="F219" s="153"/>
      <c r="G219" s="153"/>
    </row>
    <row r="220" spans="1:7" x14ac:dyDescent="0.35">
      <c r="A220" s="36"/>
      <c r="B220" s="4"/>
      <c r="C220" s="4"/>
      <c r="D220" s="4"/>
      <c r="E220" s="4"/>
      <c r="F220" s="4"/>
      <c r="G220" s="4"/>
    </row>
    <row r="221" spans="1:7" ht="66" customHeight="1" x14ac:dyDescent="0.35">
      <c r="A221" s="8"/>
      <c r="D221" s="87" t="s">
        <v>76</v>
      </c>
      <c r="E221" s="154"/>
      <c r="F221" s="87" t="s">
        <v>94</v>
      </c>
      <c r="G221" s="154"/>
    </row>
    <row r="222" spans="1:7" ht="30" customHeight="1" x14ac:dyDescent="0.35">
      <c r="A222" s="113" t="s">
        <v>103</v>
      </c>
      <c r="B222" s="113"/>
      <c r="C222" s="114"/>
      <c r="D222" s="121"/>
      <c r="E222" s="151"/>
      <c r="F222" s="121"/>
      <c r="G222" s="151"/>
    </row>
    <row r="223" spans="1:7" ht="96" customHeight="1" x14ac:dyDescent="0.35">
      <c r="A223" s="113" t="s">
        <v>105</v>
      </c>
      <c r="B223" s="113"/>
      <c r="C223" s="114"/>
      <c r="D223" s="121"/>
      <c r="E223" s="151"/>
      <c r="F223" s="121"/>
      <c r="G223" s="151"/>
    </row>
    <row r="224" spans="1:7" ht="29.25" customHeight="1" x14ac:dyDescent="0.35">
      <c r="A224" s="113" t="s">
        <v>96</v>
      </c>
      <c r="B224" s="113"/>
      <c r="C224" s="114"/>
      <c r="D224" s="121"/>
      <c r="E224" s="151"/>
      <c r="F224" s="121"/>
      <c r="G224" s="151"/>
    </row>
    <row r="225" spans="1:7" ht="32.25" customHeight="1" x14ac:dyDescent="0.35">
      <c r="A225" s="113" t="s">
        <v>97</v>
      </c>
      <c r="B225" s="113"/>
      <c r="C225" s="114"/>
      <c r="D225" s="121"/>
      <c r="E225" s="151"/>
      <c r="F225" s="121"/>
      <c r="G225" s="151"/>
    </row>
    <row r="226" spans="1:7" ht="42.75" customHeight="1" x14ac:dyDescent="0.35">
      <c r="A226" s="113" t="s">
        <v>98</v>
      </c>
      <c r="B226" s="113"/>
      <c r="C226" s="114"/>
      <c r="D226" s="121"/>
      <c r="E226" s="151"/>
      <c r="F226" s="121"/>
      <c r="G226" s="151"/>
    </row>
    <row r="227" spans="1:7" ht="49.5" customHeight="1" x14ac:dyDescent="0.35">
      <c r="A227" s="113" t="s">
        <v>332</v>
      </c>
      <c r="B227" s="113"/>
      <c r="C227" s="114"/>
      <c r="D227" s="121"/>
      <c r="E227" s="151"/>
      <c r="F227" s="121"/>
      <c r="G227" s="151"/>
    </row>
    <row r="228" spans="1:7" ht="33.75" customHeight="1" x14ac:dyDescent="0.35">
      <c r="A228" s="113" t="s">
        <v>99</v>
      </c>
      <c r="B228" s="113"/>
      <c r="C228" s="114"/>
      <c r="D228" s="121"/>
      <c r="E228" s="151"/>
      <c r="F228" s="121"/>
      <c r="G228" s="151"/>
    </row>
    <row r="229" spans="1:7" ht="30" customHeight="1" x14ac:dyDescent="0.35">
      <c r="A229" s="113" t="s">
        <v>100</v>
      </c>
      <c r="B229" s="113"/>
      <c r="C229" s="114"/>
      <c r="D229" s="121"/>
      <c r="E229" s="151"/>
      <c r="F229" s="121"/>
      <c r="G229" s="151"/>
    </row>
    <row r="230" spans="1:7" ht="30.75" customHeight="1" x14ac:dyDescent="0.35">
      <c r="A230" s="113" t="s">
        <v>101</v>
      </c>
      <c r="B230" s="113"/>
      <c r="C230" s="114"/>
      <c r="D230" s="121"/>
      <c r="E230" s="151"/>
      <c r="F230" s="121"/>
      <c r="G230" s="151"/>
    </row>
    <row r="231" spans="1:7" ht="15" customHeight="1" x14ac:dyDescent="0.35">
      <c r="A231" s="113" t="s">
        <v>102</v>
      </c>
      <c r="B231" s="113"/>
      <c r="C231" s="114"/>
      <c r="D231" s="121"/>
      <c r="E231" s="151"/>
      <c r="F231" s="121"/>
      <c r="G231" s="151"/>
    </row>
    <row r="232" spans="1:7" x14ac:dyDescent="0.35">
      <c r="A232" s="134" t="s">
        <v>39</v>
      </c>
      <c r="B232" s="134"/>
      <c r="C232" s="134"/>
    </row>
    <row r="233" spans="1:7" x14ac:dyDescent="0.35">
      <c r="A233" s="91"/>
      <c r="B233" s="130"/>
      <c r="C233" s="130"/>
      <c r="D233" s="121"/>
      <c r="E233" s="151"/>
      <c r="F233" s="121"/>
      <c r="G233" s="151"/>
    </row>
    <row r="234" spans="1:7" x14ac:dyDescent="0.35">
      <c r="A234" s="91"/>
      <c r="B234" s="130"/>
      <c r="C234" s="130"/>
      <c r="D234" s="121"/>
      <c r="E234" s="151"/>
      <c r="F234" s="121"/>
      <c r="G234" s="151"/>
    </row>
    <row r="235" spans="1:7" x14ac:dyDescent="0.35">
      <c r="A235" s="91"/>
      <c r="B235" s="130"/>
      <c r="C235" s="130"/>
      <c r="D235" s="121"/>
      <c r="E235" s="151"/>
      <c r="F235" s="121"/>
      <c r="G235" s="151"/>
    </row>
    <row r="236" spans="1:7" x14ac:dyDescent="0.35">
      <c r="A236" s="113" t="s">
        <v>85</v>
      </c>
      <c r="B236" s="113"/>
      <c r="C236" s="114"/>
      <c r="D236" s="121"/>
      <c r="E236" s="151"/>
      <c r="F236" s="121"/>
      <c r="G236" s="151"/>
    </row>
    <row r="237" spans="1:7" x14ac:dyDescent="0.35">
      <c r="C237" s="2" t="s">
        <v>42</v>
      </c>
      <c r="D237" s="150">
        <f>SUM(D222:E231)+SUM(D233:E236)</f>
        <v>0</v>
      </c>
      <c r="E237" s="85"/>
      <c r="F237" s="150">
        <f>SUM(F222:G231)+SUM(F233:G236)</f>
        <v>0</v>
      </c>
      <c r="G237" s="85"/>
    </row>
    <row r="238" spans="1:7" x14ac:dyDescent="0.35">
      <c r="D238" s="111" t="str">
        <f>IF((D237=G127),"","le total ne correspond pas à la file active totale indiquée au IV")</f>
        <v/>
      </c>
      <c r="E238" s="111"/>
      <c r="F238" s="111" t="str">
        <f>IF((F237=G129),"","le total ne correspond pas au nombre total de sortants indiqué au IV")</f>
        <v/>
      </c>
      <c r="G238" s="111"/>
    </row>
    <row r="239" spans="1:7" x14ac:dyDescent="0.35">
      <c r="D239" s="111"/>
      <c r="E239" s="111"/>
      <c r="F239" s="111"/>
      <c r="G239" s="111"/>
    </row>
    <row r="240" spans="1:7" x14ac:dyDescent="0.35">
      <c r="D240" s="112"/>
      <c r="E240" s="112"/>
      <c r="F240" s="112"/>
      <c r="G240" s="112"/>
    </row>
    <row r="241" spans="1:7" ht="30.75" customHeight="1" x14ac:dyDescent="0.35">
      <c r="A241" s="102" t="s">
        <v>120</v>
      </c>
      <c r="B241" s="102"/>
      <c r="C241" s="102"/>
      <c r="D241" s="102"/>
      <c r="E241" s="102"/>
      <c r="F241" s="102"/>
      <c r="G241" s="102"/>
    </row>
    <row r="242" spans="1:7" x14ac:dyDescent="0.35">
      <c r="A242" s="148"/>
      <c r="B242" s="176"/>
      <c r="C242" s="176"/>
      <c r="D242" s="176"/>
      <c r="E242" s="176"/>
      <c r="F242" s="176"/>
      <c r="G242" s="176"/>
    </row>
    <row r="243" spans="1:7" x14ac:dyDescent="0.35">
      <c r="A243" s="176"/>
      <c r="B243" s="176"/>
      <c r="C243" s="176"/>
      <c r="D243" s="176"/>
      <c r="E243" s="176"/>
      <c r="F243" s="176"/>
      <c r="G243" s="176"/>
    </row>
    <row r="244" spans="1:7" x14ac:dyDescent="0.35">
      <c r="A244" s="176"/>
      <c r="B244" s="176"/>
      <c r="C244" s="176"/>
      <c r="D244" s="176"/>
      <c r="E244" s="176"/>
      <c r="F244" s="176"/>
      <c r="G244" s="176"/>
    </row>
    <row r="245" spans="1:7" x14ac:dyDescent="0.35">
      <c r="A245" s="176"/>
      <c r="B245" s="176"/>
      <c r="C245" s="176"/>
      <c r="D245" s="176"/>
      <c r="E245" s="176"/>
      <c r="F245" s="176"/>
      <c r="G245" s="176"/>
    </row>
    <row r="246" spans="1:7" x14ac:dyDescent="0.35">
      <c r="A246" s="176"/>
      <c r="B246" s="176"/>
      <c r="C246" s="176"/>
      <c r="D246" s="176"/>
      <c r="E246" s="176"/>
      <c r="F246" s="176"/>
      <c r="G246" s="176"/>
    </row>
    <row r="247" spans="1:7" x14ac:dyDescent="0.35">
      <c r="A247" s="42"/>
      <c r="B247" s="9"/>
      <c r="C247" s="9"/>
      <c r="D247" s="9"/>
      <c r="E247" s="9"/>
      <c r="F247" s="9"/>
      <c r="G247" s="9"/>
    </row>
    <row r="248" spans="1:7" x14ac:dyDescent="0.35">
      <c r="A248" s="116" t="s">
        <v>106</v>
      </c>
      <c r="B248" s="116"/>
      <c r="C248" s="116"/>
      <c r="D248" s="116"/>
      <c r="E248" s="116"/>
      <c r="F248" s="116"/>
      <c r="G248" s="116"/>
    </row>
    <row r="249" spans="1:7" x14ac:dyDescent="0.35">
      <c r="A249" s="152" t="s">
        <v>107</v>
      </c>
      <c r="B249" s="153"/>
      <c r="C249" s="153"/>
      <c r="D249" s="153"/>
      <c r="E249" s="153"/>
      <c r="F249" s="153"/>
      <c r="G249" s="153"/>
    </row>
    <row r="250" spans="1:7" x14ac:dyDescent="0.35">
      <c r="A250" s="37"/>
      <c r="B250" s="4"/>
      <c r="C250" s="4"/>
      <c r="D250" s="4"/>
      <c r="E250" s="4"/>
      <c r="F250" s="4"/>
      <c r="G250" s="4"/>
    </row>
    <row r="251" spans="1:7" x14ac:dyDescent="0.35">
      <c r="A251" s="36"/>
      <c r="B251" s="4"/>
      <c r="C251" s="4"/>
      <c r="D251" s="87" t="s">
        <v>76</v>
      </c>
      <c r="E251" s="87"/>
      <c r="F251" s="87" t="s">
        <v>94</v>
      </c>
      <c r="G251" s="87"/>
    </row>
    <row r="252" spans="1:7" ht="45.75" customHeight="1" x14ac:dyDescent="0.35">
      <c r="A252" s="8"/>
      <c r="D252" s="135"/>
      <c r="E252" s="135"/>
      <c r="F252" s="135"/>
      <c r="G252" s="135"/>
    </row>
    <row r="253" spans="1:7" x14ac:dyDescent="0.35">
      <c r="A253" s="113" t="s">
        <v>108</v>
      </c>
      <c r="B253" s="113"/>
      <c r="C253" s="114"/>
      <c r="D253" s="121"/>
      <c r="E253" s="151"/>
      <c r="F253" s="121"/>
      <c r="G253" s="151"/>
    </row>
    <row r="254" spans="1:7" ht="15" customHeight="1" x14ac:dyDescent="0.35">
      <c r="A254" s="113" t="s">
        <v>109</v>
      </c>
      <c r="B254" s="113"/>
      <c r="C254" s="114"/>
      <c r="D254" s="121"/>
      <c r="E254" s="151"/>
      <c r="F254" s="121"/>
      <c r="G254" s="151"/>
    </row>
    <row r="255" spans="1:7" ht="15" customHeight="1" x14ac:dyDescent="0.35">
      <c r="A255" s="113" t="s">
        <v>114</v>
      </c>
      <c r="B255" s="113"/>
      <c r="C255" s="114"/>
      <c r="D255" s="121"/>
      <c r="E255" s="151"/>
      <c r="F255" s="121"/>
      <c r="G255" s="151"/>
    </row>
    <row r="256" spans="1:7" x14ac:dyDescent="0.35">
      <c r="A256" s="113" t="s">
        <v>115</v>
      </c>
      <c r="B256" s="113"/>
      <c r="C256" s="114"/>
      <c r="D256" s="121"/>
      <c r="E256" s="151"/>
      <c r="F256" s="121"/>
      <c r="G256" s="151"/>
    </row>
    <row r="257" spans="1:7" x14ac:dyDescent="0.35">
      <c r="A257" s="113" t="s">
        <v>299</v>
      </c>
      <c r="B257" s="113"/>
      <c r="C257" s="114"/>
      <c r="D257" s="121"/>
      <c r="E257" s="151"/>
      <c r="F257" s="121"/>
      <c r="G257" s="151"/>
    </row>
    <row r="258" spans="1:7" x14ac:dyDescent="0.35">
      <c r="A258" s="113" t="s">
        <v>110</v>
      </c>
      <c r="B258" s="113"/>
      <c r="C258" s="114"/>
      <c r="D258" s="121"/>
      <c r="E258" s="151"/>
      <c r="F258" s="121"/>
      <c r="G258" s="151"/>
    </row>
    <row r="259" spans="1:7" x14ac:dyDescent="0.35">
      <c r="A259" s="113" t="s">
        <v>111</v>
      </c>
      <c r="B259" s="113"/>
      <c r="C259" s="114"/>
      <c r="D259" s="121"/>
      <c r="E259" s="151"/>
      <c r="F259" s="121"/>
      <c r="G259" s="151"/>
    </row>
    <row r="260" spans="1:7" x14ac:dyDescent="0.35">
      <c r="A260" s="113" t="s">
        <v>112</v>
      </c>
      <c r="B260" s="113"/>
      <c r="C260" s="114"/>
      <c r="D260" s="121"/>
      <c r="E260" s="151"/>
      <c r="F260" s="121"/>
      <c r="G260" s="151"/>
    </row>
    <row r="261" spans="1:7" x14ac:dyDescent="0.35">
      <c r="A261" s="113" t="s">
        <v>113</v>
      </c>
      <c r="B261" s="113"/>
      <c r="C261" s="114"/>
      <c r="D261" s="121"/>
      <c r="E261" s="151"/>
      <c r="F261" s="121"/>
      <c r="G261" s="151"/>
    </row>
    <row r="262" spans="1:7" ht="32.25" customHeight="1" x14ac:dyDescent="0.35">
      <c r="A262" s="113" t="s">
        <v>116</v>
      </c>
      <c r="B262" s="113"/>
      <c r="C262" s="114"/>
      <c r="D262" s="121"/>
      <c r="E262" s="151"/>
      <c r="F262" s="121"/>
      <c r="G262" s="151"/>
    </row>
    <row r="263" spans="1:7" x14ac:dyDescent="0.35">
      <c r="A263" s="113" t="s">
        <v>117</v>
      </c>
      <c r="B263" s="113"/>
      <c r="C263" s="114"/>
      <c r="D263" s="121"/>
      <c r="E263" s="151"/>
      <c r="F263" s="121"/>
      <c r="G263" s="151"/>
    </row>
    <row r="264" spans="1:7" ht="31.5" customHeight="1" x14ac:dyDescent="0.35">
      <c r="A264" s="113" t="s">
        <v>118</v>
      </c>
      <c r="B264" s="113"/>
      <c r="C264" s="114"/>
      <c r="D264" s="121"/>
      <c r="E264" s="151"/>
      <c r="F264" s="121"/>
      <c r="G264" s="151"/>
    </row>
    <row r="265" spans="1:7" x14ac:dyDescent="0.35">
      <c r="A265" s="134" t="s">
        <v>127</v>
      </c>
      <c r="B265" s="134"/>
      <c r="C265" s="134"/>
    </row>
    <row r="266" spans="1:7" x14ac:dyDescent="0.35">
      <c r="A266" s="91"/>
      <c r="B266" s="130"/>
      <c r="C266" s="130"/>
      <c r="D266" s="121"/>
      <c r="E266" s="151"/>
      <c r="F266" s="121"/>
      <c r="G266" s="151"/>
    </row>
    <row r="267" spans="1:7" x14ac:dyDescent="0.35">
      <c r="A267" s="91"/>
      <c r="B267" s="130"/>
      <c r="C267" s="130"/>
      <c r="D267" s="121"/>
      <c r="E267" s="151"/>
      <c r="F267" s="121"/>
      <c r="G267" s="151"/>
    </row>
    <row r="268" spans="1:7" x14ac:dyDescent="0.35">
      <c r="A268" s="91"/>
      <c r="B268" s="130"/>
      <c r="C268" s="130"/>
      <c r="D268" s="121"/>
      <c r="E268" s="151"/>
      <c r="F268" s="121"/>
      <c r="G268" s="151"/>
    </row>
    <row r="269" spans="1:7" x14ac:dyDescent="0.35">
      <c r="A269" s="113" t="s">
        <v>85</v>
      </c>
      <c r="B269" s="113"/>
      <c r="C269" s="114"/>
      <c r="D269" s="121"/>
      <c r="E269" s="151"/>
      <c r="F269" s="121"/>
      <c r="G269" s="151"/>
    </row>
    <row r="270" spans="1:7" x14ac:dyDescent="0.35">
      <c r="C270" s="2" t="s">
        <v>42</v>
      </c>
      <c r="D270" s="150">
        <f>SUM(D253:E264)+SUM(D266:E269)</f>
        <v>0</v>
      </c>
      <c r="E270" s="85"/>
      <c r="F270" s="150">
        <f>SUM(F253:G264)+SUM(F266:G269)</f>
        <v>0</v>
      </c>
      <c r="G270" s="85"/>
    </row>
    <row r="271" spans="1:7" x14ac:dyDescent="0.35">
      <c r="D271" s="111" t="str">
        <f>IF((D270=G127),"","le total ne correspond pas à la file active totale indiquée au IV")</f>
        <v/>
      </c>
      <c r="E271" s="111"/>
      <c r="F271" s="111" t="str">
        <f>IF((F270=G129),"","le total ne correspond pas au nombre total de sortants indiqué au IV")</f>
        <v/>
      </c>
      <c r="G271" s="111"/>
    </row>
    <row r="272" spans="1:7" x14ac:dyDescent="0.35">
      <c r="D272" s="111"/>
      <c r="E272" s="111"/>
      <c r="F272" s="111"/>
      <c r="G272" s="111"/>
    </row>
    <row r="273" spans="1:7" x14ac:dyDescent="0.35">
      <c r="D273" s="112"/>
      <c r="E273" s="112"/>
      <c r="F273" s="112"/>
      <c r="G273" s="112"/>
    </row>
    <row r="274" spans="1:7" x14ac:dyDescent="0.35">
      <c r="D274" s="56"/>
      <c r="E274" s="56"/>
      <c r="F274" s="56"/>
      <c r="G274" s="56"/>
    </row>
    <row r="276" spans="1:7" ht="33.75" customHeight="1" x14ac:dyDescent="0.35">
      <c r="A276" s="102" t="s">
        <v>121</v>
      </c>
      <c r="B276" s="102"/>
      <c r="C276" s="102"/>
      <c r="D276" s="102"/>
      <c r="E276" s="102"/>
      <c r="F276" s="102"/>
      <c r="G276" s="102"/>
    </row>
    <row r="277" spans="1:7" x14ac:dyDescent="0.35">
      <c r="A277" s="148"/>
      <c r="B277" s="148"/>
      <c r="C277" s="148"/>
      <c r="D277" s="148"/>
      <c r="E277" s="148"/>
      <c r="F277" s="148"/>
      <c r="G277" s="148"/>
    </row>
    <row r="278" spans="1:7" x14ac:dyDescent="0.35">
      <c r="A278" s="148"/>
      <c r="B278" s="148"/>
      <c r="C278" s="148"/>
      <c r="D278" s="148"/>
      <c r="E278" s="148"/>
      <c r="F278" s="148"/>
      <c r="G278" s="148"/>
    </row>
    <row r="279" spans="1:7" x14ac:dyDescent="0.35">
      <c r="A279" s="148"/>
      <c r="B279" s="148"/>
      <c r="C279" s="148"/>
      <c r="D279" s="148"/>
      <c r="E279" s="148"/>
      <c r="F279" s="148"/>
      <c r="G279" s="148"/>
    </row>
    <row r="280" spans="1:7" x14ac:dyDescent="0.35">
      <c r="A280" s="148"/>
      <c r="B280" s="148"/>
      <c r="C280" s="148"/>
      <c r="D280" s="148"/>
      <c r="E280" s="148"/>
      <c r="F280" s="148"/>
      <c r="G280" s="148"/>
    </row>
    <row r="281" spans="1:7" x14ac:dyDescent="0.35">
      <c r="A281" s="149"/>
      <c r="B281" s="149"/>
      <c r="C281" s="149"/>
      <c r="D281" s="149"/>
      <c r="E281" s="149"/>
      <c r="F281" s="149"/>
      <c r="G281" s="149"/>
    </row>
    <row r="282" spans="1:7" x14ac:dyDescent="0.35">
      <c r="A282" s="149"/>
      <c r="B282" s="149"/>
      <c r="C282" s="149"/>
      <c r="D282" s="149"/>
      <c r="E282" s="149"/>
      <c r="F282" s="149"/>
      <c r="G282" s="149"/>
    </row>
    <row r="283" spans="1:7" x14ac:dyDescent="0.35">
      <c r="A283" s="115"/>
      <c r="B283" s="115"/>
      <c r="C283" s="115"/>
      <c r="D283" s="115"/>
      <c r="E283" s="115"/>
      <c r="F283" s="115"/>
      <c r="G283" s="115"/>
    </row>
    <row r="284" spans="1:7" x14ac:dyDescent="0.35">
      <c r="A284" s="115"/>
      <c r="B284" s="115"/>
      <c r="C284" s="115"/>
      <c r="D284" s="115"/>
      <c r="E284" s="115"/>
      <c r="F284" s="115"/>
      <c r="G284" s="115"/>
    </row>
    <row r="285" spans="1:7" x14ac:dyDescent="0.35">
      <c r="A285" s="115"/>
      <c r="B285" s="115"/>
      <c r="C285" s="115"/>
      <c r="D285" s="115"/>
      <c r="E285" s="115"/>
      <c r="F285" s="115"/>
      <c r="G285" s="115"/>
    </row>
    <row r="286" spans="1:7" x14ac:dyDescent="0.35">
      <c r="A286" s="115"/>
      <c r="B286" s="115"/>
      <c r="C286" s="115"/>
      <c r="D286" s="115"/>
      <c r="E286" s="115"/>
      <c r="F286" s="115"/>
      <c r="G286" s="115"/>
    </row>
    <row r="287" spans="1:7" x14ac:dyDescent="0.35">
      <c r="A287" s="115"/>
      <c r="B287" s="115"/>
      <c r="C287" s="115"/>
      <c r="D287" s="115"/>
      <c r="E287" s="115"/>
      <c r="F287" s="115"/>
      <c r="G287" s="115"/>
    </row>
    <row r="288" spans="1:7" x14ac:dyDescent="0.35">
      <c r="A288" s="115"/>
      <c r="B288" s="115"/>
      <c r="C288" s="115"/>
      <c r="D288" s="115"/>
      <c r="E288" s="115"/>
      <c r="F288" s="115"/>
      <c r="G288" s="115"/>
    </row>
    <row r="292" spans="1:7" x14ac:dyDescent="0.35">
      <c r="A292" s="88" t="s">
        <v>119</v>
      </c>
      <c r="B292" s="89"/>
      <c r="C292" s="89"/>
      <c r="D292" s="89"/>
      <c r="E292" s="89"/>
      <c r="F292" s="89"/>
      <c r="G292" s="89"/>
    </row>
    <row r="293" spans="1:7" ht="27.75" customHeight="1" x14ac:dyDescent="0.35">
      <c r="A293" s="146" t="s">
        <v>123</v>
      </c>
      <c r="B293" s="147"/>
      <c r="C293" s="147"/>
      <c r="D293" s="147"/>
      <c r="E293" s="147"/>
      <c r="F293" s="147"/>
      <c r="G293" s="147"/>
    </row>
    <row r="294" spans="1:7" x14ac:dyDescent="0.35">
      <c r="A294" s="116" t="s">
        <v>124</v>
      </c>
      <c r="B294" s="117"/>
      <c r="C294" s="117"/>
      <c r="D294" s="117"/>
      <c r="E294" s="117"/>
      <c r="F294" s="117"/>
      <c r="G294" s="117"/>
    </row>
    <row r="295" spans="1:7" ht="65.25" customHeight="1" x14ac:dyDescent="0.35">
      <c r="A295" s="102" t="s">
        <v>301</v>
      </c>
      <c r="B295" s="102"/>
      <c r="C295" s="102"/>
      <c r="D295" s="102"/>
      <c r="E295" s="102"/>
      <c r="F295" s="102"/>
      <c r="G295" s="102"/>
    </row>
    <row r="296" spans="1:7" x14ac:dyDescent="0.35">
      <c r="A296" s="143"/>
      <c r="B296" s="144"/>
      <c r="C296" s="144"/>
      <c r="D296" s="144"/>
      <c r="E296" s="144"/>
      <c r="F296" s="144"/>
      <c r="G296" s="144"/>
    </row>
    <row r="297" spans="1:7" x14ac:dyDescent="0.35">
      <c r="A297" s="144"/>
      <c r="B297" s="144"/>
      <c r="C297" s="144"/>
      <c r="D297" s="144"/>
      <c r="E297" s="144"/>
      <c r="F297" s="144"/>
      <c r="G297" s="144"/>
    </row>
    <row r="298" spans="1:7" x14ac:dyDescent="0.35">
      <c r="A298" s="144"/>
      <c r="B298" s="144"/>
      <c r="C298" s="144"/>
      <c r="D298" s="144"/>
      <c r="E298" s="144"/>
      <c r="F298" s="144"/>
      <c r="G298" s="144"/>
    </row>
    <row r="299" spans="1:7" x14ac:dyDescent="0.35">
      <c r="A299" s="144"/>
      <c r="B299" s="144"/>
      <c r="C299" s="144"/>
      <c r="D299" s="144"/>
      <c r="E299" s="144"/>
      <c r="F299" s="144"/>
      <c r="G299" s="144"/>
    </row>
    <row r="300" spans="1:7" x14ac:dyDescent="0.35">
      <c r="A300" s="144"/>
      <c r="B300" s="144"/>
      <c r="C300" s="144"/>
      <c r="D300" s="144"/>
      <c r="E300" s="144"/>
      <c r="F300" s="144"/>
      <c r="G300" s="144"/>
    </row>
    <row r="301" spans="1:7" x14ac:dyDescent="0.35">
      <c r="A301" s="144"/>
      <c r="B301" s="144"/>
      <c r="C301" s="144"/>
      <c r="D301" s="144"/>
      <c r="E301" s="144"/>
      <c r="F301" s="144"/>
      <c r="G301" s="144"/>
    </row>
    <row r="302" spans="1:7" x14ac:dyDescent="0.35">
      <c r="A302" s="144"/>
      <c r="B302" s="144"/>
      <c r="C302" s="144"/>
      <c r="D302" s="144"/>
      <c r="E302" s="144"/>
      <c r="F302" s="144"/>
      <c r="G302" s="144"/>
    </row>
    <row r="303" spans="1:7" x14ac:dyDescent="0.35">
      <c r="A303" s="144"/>
      <c r="B303" s="144"/>
      <c r="C303" s="144"/>
      <c r="D303" s="144"/>
      <c r="E303" s="144"/>
      <c r="F303" s="144"/>
      <c r="G303" s="144"/>
    </row>
    <row r="304" spans="1:7" x14ac:dyDescent="0.35">
      <c r="A304" s="144"/>
      <c r="B304" s="144"/>
      <c r="C304" s="144"/>
      <c r="D304" s="144"/>
      <c r="E304" s="144"/>
      <c r="F304" s="144"/>
      <c r="G304" s="144"/>
    </row>
    <row r="305" spans="1:7" x14ac:dyDescent="0.35">
      <c r="A305" s="144"/>
      <c r="B305" s="144"/>
      <c r="C305" s="144"/>
      <c r="D305" s="144"/>
      <c r="E305" s="144"/>
      <c r="F305" s="144"/>
      <c r="G305" s="144"/>
    </row>
    <row r="306" spans="1:7" x14ac:dyDescent="0.35">
      <c r="A306" s="144"/>
      <c r="B306" s="144"/>
      <c r="C306" s="144"/>
      <c r="D306" s="144"/>
      <c r="E306" s="144"/>
      <c r="F306" s="144"/>
      <c r="G306" s="144"/>
    </row>
    <row r="307" spans="1:7" ht="81" customHeight="1" x14ac:dyDescent="0.35">
      <c r="A307" s="102" t="s">
        <v>300</v>
      </c>
      <c r="B307" s="102"/>
      <c r="C307" s="102"/>
      <c r="D307" s="102"/>
      <c r="E307" s="102"/>
      <c r="F307" s="102"/>
      <c r="G307" s="102"/>
    </row>
    <row r="308" spans="1:7" x14ac:dyDescent="0.35">
      <c r="A308" s="143"/>
      <c r="B308" s="144"/>
      <c r="C308" s="144"/>
      <c r="D308" s="144"/>
      <c r="E308" s="144"/>
      <c r="F308" s="144"/>
      <c r="G308" s="144"/>
    </row>
    <row r="309" spans="1:7" x14ac:dyDescent="0.35">
      <c r="A309" s="144"/>
      <c r="B309" s="144"/>
      <c r="C309" s="144"/>
      <c r="D309" s="144"/>
      <c r="E309" s="144"/>
      <c r="F309" s="144"/>
      <c r="G309" s="144"/>
    </row>
    <row r="310" spans="1:7" x14ac:dyDescent="0.35">
      <c r="A310" s="144"/>
      <c r="B310" s="144"/>
      <c r="C310" s="144"/>
      <c r="D310" s="144"/>
      <c r="E310" s="144"/>
      <c r="F310" s="144"/>
      <c r="G310" s="144"/>
    </row>
    <row r="311" spans="1:7" x14ac:dyDescent="0.35">
      <c r="A311" s="144"/>
      <c r="B311" s="144"/>
      <c r="C311" s="144"/>
      <c r="D311" s="144"/>
      <c r="E311" s="144"/>
      <c r="F311" s="144"/>
      <c r="G311" s="144"/>
    </row>
    <row r="312" spans="1:7" x14ac:dyDescent="0.35">
      <c r="A312" s="144"/>
      <c r="B312" s="144"/>
      <c r="C312" s="144"/>
      <c r="D312" s="144"/>
      <c r="E312" s="144"/>
      <c r="F312" s="144"/>
      <c r="G312" s="144"/>
    </row>
    <row r="313" spans="1:7" x14ac:dyDescent="0.35">
      <c r="A313" s="144"/>
      <c r="B313" s="144"/>
      <c r="C313" s="144"/>
      <c r="D313" s="144"/>
      <c r="E313" s="144"/>
      <c r="F313" s="144"/>
      <c r="G313" s="144"/>
    </row>
    <row r="314" spans="1:7" x14ac:dyDescent="0.35">
      <c r="A314" s="144"/>
      <c r="B314" s="144"/>
      <c r="C314" s="144"/>
      <c r="D314" s="144"/>
      <c r="E314" s="144"/>
      <c r="F314" s="144"/>
      <c r="G314" s="144"/>
    </row>
    <row r="315" spans="1:7" x14ac:dyDescent="0.35">
      <c r="A315" s="144"/>
      <c r="B315" s="144"/>
      <c r="C315" s="144"/>
      <c r="D315" s="144"/>
      <c r="E315" s="144"/>
      <c r="F315" s="144"/>
      <c r="G315" s="144"/>
    </row>
    <row r="316" spans="1:7" x14ac:dyDescent="0.35">
      <c r="A316" s="144"/>
      <c r="B316" s="144"/>
      <c r="C316" s="144"/>
      <c r="D316" s="144"/>
      <c r="E316" s="144"/>
      <c r="F316" s="144"/>
      <c r="G316" s="144"/>
    </row>
    <row r="317" spans="1:7" x14ac:dyDescent="0.35">
      <c r="A317" s="144"/>
      <c r="B317" s="144"/>
      <c r="C317" s="144"/>
      <c r="D317" s="144"/>
      <c r="E317" s="144"/>
      <c r="F317" s="144"/>
      <c r="G317" s="144"/>
    </row>
    <row r="318" spans="1:7" ht="57.75" customHeight="1" x14ac:dyDescent="0.35">
      <c r="A318" s="102" t="s">
        <v>302</v>
      </c>
      <c r="B318" s="102"/>
      <c r="C318" s="102"/>
      <c r="D318" s="102"/>
      <c r="E318" s="102"/>
      <c r="F318" s="102"/>
      <c r="G318" s="102"/>
    </row>
    <row r="319" spans="1:7" x14ac:dyDescent="0.35">
      <c r="A319" s="143"/>
      <c r="B319" s="144"/>
      <c r="C319" s="144"/>
      <c r="D319" s="144"/>
      <c r="E319" s="144"/>
      <c r="F319" s="144"/>
      <c r="G319" s="144"/>
    </row>
    <row r="320" spans="1:7" x14ac:dyDescent="0.35">
      <c r="A320" s="144"/>
      <c r="B320" s="144"/>
      <c r="C320" s="144"/>
      <c r="D320" s="144"/>
      <c r="E320" s="144"/>
      <c r="F320" s="144"/>
      <c r="G320" s="144"/>
    </row>
    <row r="321" spans="1:7" x14ac:dyDescent="0.35">
      <c r="A321" s="144"/>
      <c r="B321" s="144"/>
      <c r="C321" s="144"/>
      <c r="D321" s="144"/>
      <c r="E321" s="144"/>
      <c r="F321" s="144"/>
      <c r="G321" s="144"/>
    </row>
    <row r="322" spans="1:7" x14ac:dyDescent="0.35">
      <c r="A322" s="144"/>
      <c r="B322" s="144"/>
      <c r="C322" s="144"/>
      <c r="D322" s="144"/>
      <c r="E322" s="144"/>
      <c r="F322" s="144"/>
      <c r="G322" s="144"/>
    </row>
    <row r="323" spans="1:7" x14ac:dyDescent="0.35">
      <c r="A323" s="144"/>
      <c r="B323" s="144"/>
      <c r="C323" s="144"/>
      <c r="D323" s="144"/>
      <c r="E323" s="144"/>
      <c r="F323" s="144"/>
      <c r="G323" s="144"/>
    </row>
    <row r="324" spans="1:7" x14ac:dyDescent="0.35">
      <c r="A324" s="144"/>
      <c r="B324" s="144"/>
      <c r="C324" s="144"/>
      <c r="D324" s="144"/>
      <c r="E324" s="144"/>
      <c r="F324" s="144"/>
      <c r="G324" s="144"/>
    </row>
    <row r="325" spans="1:7" x14ac:dyDescent="0.35">
      <c r="A325" s="144"/>
      <c r="B325" s="144"/>
      <c r="C325" s="144"/>
      <c r="D325" s="144"/>
      <c r="E325" s="144"/>
      <c r="F325" s="144"/>
      <c r="G325" s="144"/>
    </row>
    <row r="326" spans="1:7" x14ac:dyDescent="0.35">
      <c r="A326" s="144"/>
      <c r="B326" s="144"/>
      <c r="C326" s="144"/>
      <c r="D326" s="144"/>
      <c r="E326" s="144"/>
      <c r="F326" s="144"/>
      <c r="G326" s="144"/>
    </row>
    <row r="327" spans="1:7" x14ac:dyDescent="0.35">
      <c r="A327" s="144"/>
      <c r="B327" s="144"/>
      <c r="C327" s="144"/>
      <c r="D327" s="144"/>
      <c r="E327" s="144"/>
      <c r="F327" s="144"/>
      <c r="G327" s="144"/>
    </row>
    <row r="328" spans="1:7" x14ac:dyDescent="0.35">
      <c r="A328" s="144"/>
      <c r="B328" s="144"/>
      <c r="C328" s="144"/>
      <c r="D328" s="144"/>
      <c r="E328" s="144"/>
      <c r="F328" s="144"/>
      <c r="G328" s="144"/>
    </row>
    <row r="329" spans="1:7" x14ac:dyDescent="0.35">
      <c r="A329" s="144"/>
      <c r="B329" s="144"/>
      <c r="C329" s="144"/>
      <c r="D329" s="144"/>
      <c r="E329" s="144"/>
      <c r="F329" s="144"/>
      <c r="G329" s="144"/>
    </row>
    <row r="330" spans="1:7" x14ac:dyDescent="0.35">
      <c r="A330" s="45"/>
      <c r="B330" s="41"/>
      <c r="C330" s="41"/>
      <c r="D330" s="41"/>
      <c r="E330" s="41"/>
      <c r="F330" s="41"/>
      <c r="G330" s="41"/>
    </row>
    <row r="331" spans="1:7" x14ac:dyDescent="0.35">
      <c r="A331" s="116" t="s">
        <v>154</v>
      </c>
      <c r="B331" s="117"/>
      <c r="C331" s="117"/>
      <c r="D331" s="117"/>
      <c r="E331" s="117"/>
      <c r="F331" s="117"/>
      <c r="G331" s="117"/>
    </row>
    <row r="333" spans="1:7" x14ac:dyDescent="0.35">
      <c r="A333" s="118" t="s">
        <v>128</v>
      </c>
      <c r="B333" s="118"/>
      <c r="C333" s="118"/>
      <c r="D333" s="118"/>
      <c r="E333" s="22"/>
      <c r="F333" s="44"/>
    </row>
    <row r="335" spans="1:7" ht="28.5" customHeight="1" x14ac:dyDescent="0.35">
      <c r="A335" s="90" t="s">
        <v>130</v>
      </c>
      <c r="B335" s="145"/>
      <c r="C335" s="145"/>
      <c r="D335" s="145"/>
      <c r="E335" s="145"/>
      <c r="F335" s="145"/>
      <c r="G335" s="145"/>
    </row>
    <row r="337" spans="1:7" x14ac:dyDescent="0.35">
      <c r="A337" s="118" t="s">
        <v>129</v>
      </c>
      <c r="B337" s="118"/>
      <c r="C337" s="118"/>
      <c r="D337" s="118"/>
      <c r="E337" s="22"/>
    </row>
    <row r="339" spans="1:7" ht="28.5" customHeight="1" x14ac:dyDescent="0.35">
      <c r="A339" s="79" t="s">
        <v>131</v>
      </c>
      <c r="B339" s="79"/>
      <c r="C339" s="79"/>
      <c r="D339" s="79"/>
      <c r="E339" s="79"/>
      <c r="F339" s="79"/>
      <c r="G339" s="22"/>
    </row>
    <row r="340" spans="1:7" ht="29.25" customHeight="1" x14ac:dyDescent="0.35">
      <c r="A340" s="79" t="s">
        <v>132</v>
      </c>
      <c r="B340" s="79"/>
      <c r="C340" s="79"/>
      <c r="D340" s="79"/>
      <c r="E340" s="79"/>
      <c r="F340" s="79"/>
      <c r="G340" s="22"/>
    </row>
    <row r="342" spans="1:7" x14ac:dyDescent="0.35">
      <c r="A342" s="116" t="s">
        <v>126</v>
      </c>
      <c r="B342" s="117"/>
      <c r="C342" s="117"/>
      <c r="D342" s="117"/>
      <c r="E342" s="117"/>
      <c r="F342" s="117"/>
      <c r="G342" s="117"/>
    </row>
    <row r="344" spans="1:7" x14ac:dyDescent="0.35">
      <c r="A344" s="79" t="s">
        <v>133</v>
      </c>
      <c r="B344" s="79"/>
      <c r="C344" s="79"/>
      <c r="D344" s="79"/>
      <c r="E344" s="79"/>
      <c r="F344" s="79"/>
      <c r="G344" s="48"/>
    </row>
    <row r="345" spans="1:7" ht="29.25" customHeight="1" x14ac:dyDescent="0.35">
      <c r="A345" s="79" t="s">
        <v>134</v>
      </c>
      <c r="B345" s="79"/>
      <c r="C345" s="79"/>
      <c r="D345" s="79"/>
      <c r="E345" s="79"/>
      <c r="F345" s="79"/>
      <c r="G345" s="22"/>
    </row>
    <row r="346" spans="1:7" ht="15.75" customHeight="1" x14ac:dyDescent="0.35">
      <c r="A346" s="46"/>
      <c r="B346" s="46"/>
      <c r="C346" s="46"/>
      <c r="D346" s="46"/>
      <c r="E346" s="46"/>
      <c r="F346" s="46"/>
    </row>
    <row r="347" spans="1:7" ht="14.25" customHeight="1" x14ac:dyDescent="0.35">
      <c r="A347" s="46"/>
      <c r="B347" s="46"/>
      <c r="C347" s="46"/>
      <c r="D347" s="46"/>
      <c r="E347" s="47" t="s">
        <v>138</v>
      </c>
      <c r="F347" s="47" t="s">
        <v>136</v>
      </c>
      <c r="G347" s="3" t="s">
        <v>137</v>
      </c>
    </row>
    <row r="348" spans="1:7" ht="30.75" customHeight="1" x14ac:dyDescent="0.35">
      <c r="A348" s="79" t="s">
        <v>135</v>
      </c>
      <c r="B348" s="79"/>
      <c r="C348" s="79"/>
      <c r="D348" s="79"/>
      <c r="E348" s="22"/>
      <c r="F348" s="22"/>
      <c r="G348" s="22"/>
    </row>
    <row r="349" spans="1:7" x14ac:dyDescent="0.35">
      <c r="F349" s="2" t="s">
        <v>139</v>
      </c>
      <c r="G349" s="24">
        <f>E348+F348+G348</f>
        <v>0</v>
      </c>
    </row>
    <row r="350" spans="1:7" x14ac:dyDescent="0.35">
      <c r="F350" s="111" t="str">
        <f>IF((G349=G345),"","le total ne correspond pas au nombre de personnes suivies indiqué précédemment")</f>
        <v/>
      </c>
      <c r="G350" s="111"/>
    </row>
    <row r="351" spans="1:7" x14ac:dyDescent="0.35">
      <c r="F351" s="111"/>
      <c r="G351" s="111"/>
    </row>
    <row r="352" spans="1:7" ht="21" customHeight="1" x14ac:dyDescent="0.35">
      <c r="F352" s="112"/>
      <c r="G352" s="112"/>
    </row>
    <row r="353" spans="1:7" ht="10.5" customHeight="1" x14ac:dyDescent="0.35"/>
    <row r="355" spans="1:7" ht="15" customHeight="1" x14ac:dyDescent="0.35">
      <c r="A355" s="102" t="s">
        <v>146</v>
      </c>
      <c r="B355" s="102"/>
      <c r="C355" s="102"/>
      <c r="D355" s="102"/>
      <c r="E355" s="102"/>
      <c r="F355" s="102"/>
      <c r="G355" s="102"/>
    </row>
    <row r="356" spans="1:7" ht="15" customHeight="1" x14ac:dyDescent="0.35">
      <c r="A356" s="136"/>
      <c r="B356" s="137"/>
      <c r="C356" s="137"/>
      <c r="D356" s="137"/>
      <c r="E356" s="137"/>
      <c r="F356" s="137"/>
      <c r="G356" s="137"/>
    </row>
    <row r="357" spans="1:7" ht="15" customHeight="1" x14ac:dyDescent="0.35">
      <c r="A357" s="138"/>
      <c r="B357" s="139"/>
      <c r="C357" s="139"/>
      <c r="D357" s="139"/>
      <c r="E357" s="139"/>
      <c r="F357" s="139"/>
      <c r="G357" s="140"/>
    </row>
    <row r="358" spans="1:7" ht="15" customHeight="1" x14ac:dyDescent="0.35">
      <c r="A358" s="138"/>
      <c r="B358" s="139"/>
      <c r="C358" s="139"/>
      <c r="D358" s="139"/>
      <c r="E358" s="139"/>
      <c r="F358" s="139"/>
      <c r="G358" s="140"/>
    </row>
    <row r="359" spans="1:7" ht="15" customHeight="1" x14ac:dyDescent="0.35">
      <c r="A359" s="138"/>
      <c r="B359" s="140"/>
      <c r="C359" s="140"/>
      <c r="D359" s="140"/>
      <c r="E359" s="140"/>
      <c r="F359" s="140"/>
      <c r="G359" s="140"/>
    </row>
    <row r="360" spans="1:7" x14ac:dyDescent="0.35">
      <c r="A360" s="141"/>
      <c r="B360" s="129"/>
      <c r="C360" s="129"/>
      <c r="D360" s="129"/>
      <c r="E360" s="129"/>
      <c r="F360" s="129"/>
      <c r="G360" s="129"/>
    </row>
    <row r="361" spans="1:7" x14ac:dyDescent="0.35">
      <c r="A361" s="141"/>
      <c r="B361" s="129"/>
      <c r="C361" s="129"/>
      <c r="D361" s="129"/>
      <c r="E361" s="129"/>
      <c r="F361" s="129"/>
      <c r="G361" s="129"/>
    </row>
    <row r="362" spans="1:7" ht="15" customHeight="1" x14ac:dyDescent="0.35">
      <c r="A362" s="142"/>
      <c r="B362" s="81"/>
      <c r="C362" s="81"/>
      <c r="D362" s="81"/>
      <c r="E362" s="81"/>
      <c r="F362" s="81"/>
      <c r="G362" s="81"/>
    </row>
    <row r="363" spans="1:7" ht="15" customHeight="1" x14ac:dyDescent="0.35">
      <c r="A363" s="142"/>
      <c r="B363" s="81"/>
      <c r="C363" s="81"/>
      <c r="D363" s="81"/>
      <c r="E363" s="81"/>
      <c r="F363" s="81"/>
      <c r="G363" s="81"/>
    </row>
    <row r="364" spans="1:7" x14ac:dyDescent="0.35">
      <c r="A364" s="142"/>
      <c r="B364" s="81"/>
      <c r="C364" s="81"/>
      <c r="D364" s="81"/>
      <c r="E364" s="81"/>
      <c r="F364" s="81"/>
      <c r="G364" s="81"/>
    </row>
    <row r="365" spans="1:7" ht="15" customHeight="1" x14ac:dyDescent="0.35">
      <c r="A365" s="142"/>
      <c r="B365" s="81"/>
      <c r="C365" s="81"/>
      <c r="D365" s="81"/>
      <c r="E365" s="81"/>
      <c r="F365" s="81"/>
      <c r="G365" s="81"/>
    </row>
    <row r="366" spans="1:7" ht="15" customHeight="1" x14ac:dyDescent="0.35">
      <c r="A366" s="142"/>
      <c r="B366" s="81"/>
      <c r="C366" s="81"/>
      <c r="D366" s="81"/>
      <c r="E366" s="81"/>
      <c r="F366" s="81"/>
      <c r="G366" s="81"/>
    </row>
    <row r="367" spans="1:7" ht="15" customHeight="1" x14ac:dyDescent="0.35">
      <c r="A367" s="142"/>
      <c r="B367" s="81"/>
      <c r="C367" s="81"/>
      <c r="D367" s="81"/>
      <c r="E367" s="81"/>
      <c r="F367" s="81"/>
      <c r="G367" s="81"/>
    </row>
    <row r="368" spans="1:7" ht="15" customHeight="1" x14ac:dyDescent="0.35">
      <c r="A368" s="43"/>
      <c r="B368" s="31"/>
      <c r="C368" s="31"/>
      <c r="D368" s="31"/>
      <c r="E368" s="31"/>
      <c r="F368" s="31"/>
      <c r="G368" s="31"/>
    </row>
    <row r="369" spans="1:7" ht="15" customHeight="1" x14ac:dyDescent="0.35">
      <c r="A369" s="43"/>
      <c r="B369" s="31"/>
      <c r="C369" s="31"/>
      <c r="D369" s="31"/>
      <c r="E369" s="31"/>
      <c r="F369" s="31"/>
      <c r="G369" s="31"/>
    </row>
    <row r="370" spans="1:7" ht="15" customHeight="1" x14ac:dyDescent="0.35">
      <c r="A370" s="43"/>
      <c r="B370" s="31"/>
      <c r="C370" s="31"/>
      <c r="D370" s="31"/>
      <c r="E370" s="31"/>
      <c r="F370" s="31"/>
      <c r="G370" s="31"/>
    </row>
    <row r="371" spans="1:7" ht="15" customHeight="1" x14ac:dyDescent="0.35">
      <c r="A371" s="43"/>
      <c r="B371" s="31"/>
      <c r="C371" s="31"/>
      <c r="D371" s="31"/>
      <c r="E371" s="31"/>
      <c r="F371" s="31"/>
      <c r="G371" s="31"/>
    </row>
    <row r="375" spans="1:7" ht="15" customHeight="1" x14ac:dyDescent="0.35"/>
    <row r="376" spans="1:7" x14ac:dyDescent="0.35">
      <c r="A376" s="116" t="s">
        <v>145</v>
      </c>
      <c r="B376" s="117"/>
      <c r="C376" s="117"/>
      <c r="D376" s="117"/>
      <c r="E376" s="117"/>
      <c r="F376" s="117"/>
      <c r="G376" s="117"/>
    </row>
    <row r="377" spans="1:7" x14ac:dyDescent="0.35">
      <c r="A377" s="38"/>
      <c r="B377" s="39"/>
      <c r="C377" s="39"/>
      <c r="D377" s="39"/>
      <c r="E377" s="39"/>
      <c r="F377" s="39"/>
      <c r="G377" s="39"/>
    </row>
    <row r="378" spans="1:7" ht="119.25" customHeight="1" x14ac:dyDescent="0.35">
      <c r="D378" s="135" t="s">
        <v>333</v>
      </c>
      <c r="E378" s="135"/>
      <c r="F378" s="135" t="s">
        <v>334</v>
      </c>
      <c r="G378" s="135"/>
    </row>
    <row r="379" spans="1:7" ht="29.25" customHeight="1" x14ac:dyDescent="0.35">
      <c r="A379" s="113" t="s">
        <v>303</v>
      </c>
      <c r="B379" s="113"/>
      <c r="C379" s="114"/>
      <c r="D379" s="131"/>
      <c r="E379" s="132"/>
      <c r="F379" s="131"/>
      <c r="G379" s="132"/>
    </row>
    <row r="380" spans="1:7" ht="30" customHeight="1" x14ac:dyDescent="0.35">
      <c r="A380" s="113" t="s">
        <v>140</v>
      </c>
      <c r="B380" s="113"/>
      <c r="C380" s="114"/>
      <c r="D380" s="131"/>
      <c r="E380" s="132"/>
      <c r="F380" s="131"/>
      <c r="G380" s="132"/>
    </row>
    <row r="381" spans="1:7" ht="29.25" customHeight="1" x14ac:dyDescent="0.35">
      <c r="A381" s="113" t="s">
        <v>141</v>
      </c>
      <c r="B381" s="113"/>
      <c r="C381" s="114"/>
      <c r="D381" s="131"/>
      <c r="E381" s="132"/>
      <c r="F381" s="131"/>
      <c r="G381" s="132"/>
    </row>
    <row r="382" spans="1:7" x14ac:dyDescent="0.35">
      <c r="A382" s="113" t="s">
        <v>142</v>
      </c>
      <c r="B382" s="113"/>
      <c r="C382" s="114"/>
      <c r="D382" s="131"/>
      <c r="E382" s="132"/>
      <c r="F382" s="131"/>
      <c r="G382" s="132"/>
    </row>
    <row r="383" spans="1:7" x14ac:dyDescent="0.35">
      <c r="A383" s="113" t="s">
        <v>143</v>
      </c>
      <c r="B383" s="113"/>
      <c r="C383" s="114"/>
      <c r="D383" s="131"/>
      <c r="E383" s="132"/>
      <c r="F383" s="131"/>
      <c r="G383" s="132"/>
    </row>
    <row r="384" spans="1:7" x14ac:dyDescent="0.35">
      <c r="A384" s="113" t="s">
        <v>360</v>
      </c>
      <c r="B384" s="113"/>
      <c r="C384" s="114"/>
      <c r="D384" s="131"/>
      <c r="E384" s="132"/>
      <c r="F384" s="131"/>
      <c r="G384" s="132"/>
    </row>
    <row r="385" spans="1:7" x14ac:dyDescent="0.35">
      <c r="A385" s="113" t="s">
        <v>144</v>
      </c>
      <c r="B385" s="113"/>
      <c r="C385" s="114"/>
      <c r="D385" s="131"/>
      <c r="E385" s="132"/>
      <c r="F385" s="131"/>
      <c r="G385" s="132"/>
    </row>
    <row r="386" spans="1:7" x14ac:dyDescent="0.35">
      <c r="A386" s="113" t="s">
        <v>147</v>
      </c>
      <c r="B386" s="113"/>
      <c r="C386" s="114"/>
      <c r="D386" s="131"/>
      <c r="E386" s="132"/>
      <c r="F386" s="131"/>
      <c r="G386" s="132"/>
    </row>
    <row r="387" spans="1:7" x14ac:dyDescent="0.35">
      <c r="A387" s="113" t="s">
        <v>361</v>
      </c>
      <c r="B387" s="113"/>
      <c r="C387" s="114"/>
      <c r="D387" s="131"/>
      <c r="E387" s="132"/>
      <c r="F387" s="131"/>
      <c r="G387" s="132"/>
    </row>
    <row r="388" spans="1:7" x14ac:dyDescent="0.35">
      <c r="A388" s="113" t="s">
        <v>30</v>
      </c>
      <c r="B388" s="113"/>
      <c r="C388" s="114"/>
      <c r="D388" s="131"/>
      <c r="E388" s="132"/>
      <c r="F388" s="131"/>
      <c r="G388" s="132"/>
    </row>
    <row r="389" spans="1:7" x14ac:dyDescent="0.35">
      <c r="A389" s="113" t="s">
        <v>362</v>
      </c>
      <c r="B389" s="113"/>
      <c r="C389" s="114"/>
      <c r="D389" s="131"/>
      <c r="E389" s="132"/>
      <c r="F389" s="131"/>
      <c r="G389" s="132"/>
    </row>
    <row r="390" spans="1:7" x14ac:dyDescent="0.35">
      <c r="A390" s="113" t="s">
        <v>363</v>
      </c>
      <c r="B390" s="113"/>
      <c r="C390" s="114"/>
      <c r="D390" s="131"/>
      <c r="E390" s="132"/>
      <c r="F390" s="131"/>
      <c r="G390" s="132"/>
    </row>
    <row r="391" spans="1:7" x14ac:dyDescent="0.35">
      <c r="A391" s="113" t="s">
        <v>364</v>
      </c>
      <c r="B391" s="113"/>
      <c r="C391" s="114"/>
      <c r="D391" s="131"/>
      <c r="E391" s="132"/>
      <c r="F391" s="131"/>
      <c r="G391" s="132"/>
    </row>
    <row r="392" spans="1:7" x14ac:dyDescent="0.35">
      <c r="A392" s="113" t="s">
        <v>150</v>
      </c>
      <c r="B392" s="113"/>
      <c r="C392" s="114"/>
      <c r="D392" s="131"/>
      <c r="E392" s="132"/>
      <c r="F392" s="131"/>
      <c r="G392" s="132"/>
    </row>
    <row r="393" spans="1:7" x14ac:dyDescent="0.35">
      <c r="A393" s="84" t="s">
        <v>289</v>
      </c>
      <c r="B393" s="84"/>
      <c r="C393" s="84"/>
      <c r="D393" s="84"/>
    </row>
    <row r="394" spans="1:7" x14ac:dyDescent="0.35">
      <c r="A394" s="91"/>
      <c r="B394" s="130"/>
      <c r="C394" s="130"/>
      <c r="D394" s="131"/>
      <c r="E394" s="132"/>
      <c r="F394" s="131"/>
      <c r="G394" s="132"/>
    </row>
    <row r="395" spans="1:7" x14ac:dyDescent="0.35">
      <c r="A395" s="91"/>
      <c r="B395" s="130"/>
      <c r="C395" s="130"/>
      <c r="D395" s="131"/>
      <c r="E395" s="132"/>
      <c r="F395" s="131"/>
      <c r="G395" s="132"/>
    </row>
    <row r="396" spans="1:7" x14ac:dyDescent="0.35">
      <c r="A396" s="91"/>
      <c r="B396" s="130"/>
      <c r="C396" s="130"/>
      <c r="D396" s="131"/>
      <c r="E396" s="132"/>
      <c r="F396" s="131"/>
      <c r="G396" s="132"/>
    </row>
    <row r="397" spans="1:7" x14ac:dyDescent="0.35">
      <c r="A397" s="113" t="s">
        <v>148</v>
      </c>
      <c r="B397" s="113"/>
      <c r="C397" s="114"/>
      <c r="D397" s="131"/>
      <c r="E397" s="132"/>
      <c r="F397" s="131"/>
      <c r="G397" s="132"/>
    </row>
    <row r="398" spans="1:7" ht="31.5" customHeight="1" x14ac:dyDescent="0.35">
      <c r="A398" s="113" t="s">
        <v>149</v>
      </c>
      <c r="B398" s="113"/>
      <c r="C398" s="114"/>
      <c r="D398" s="131"/>
      <c r="E398" s="132"/>
      <c r="F398" s="131"/>
      <c r="G398" s="132"/>
    </row>
    <row r="399" spans="1:7" x14ac:dyDescent="0.35">
      <c r="A399" s="113" t="s">
        <v>151</v>
      </c>
      <c r="B399" s="113"/>
      <c r="C399" s="114"/>
      <c r="D399" s="131"/>
      <c r="E399" s="132"/>
      <c r="F399" s="131"/>
      <c r="G399" s="132"/>
    </row>
    <row r="400" spans="1:7" x14ac:dyDescent="0.35">
      <c r="A400" s="113" t="s">
        <v>152</v>
      </c>
      <c r="B400" s="113"/>
      <c r="C400" s="114"/>
      <c r="D400" s="131"/>
      <c r="E400" s="132"/>
      <c r="F400" s="131"/>
      <c r="G400" s="132"/>
    </row>
    <row r="401" spans="1:7" x14ac:dyDescent="0.35">
      <c r="A401" s="134" t="s">
        <v>290</v>
      </c>
      <c r="B401" s="134"/>
      <c r="C401" s="134"/>
    </row>
    <row r="402" spans="1:7" x14ac:dyDescent="0.35">
      <c r="A402" s="91"/>
      <c r="B402" s="130"/>
      <c r="C402" s="130"/>
      <c r="D402" s="131"/>
      <c r="E402" s="132"/>
      <c r="F402" s="131"/>
      <c r="G402" s="132"/>
    </row>
    <row r="403" spans="1:7" x14ac:dyDescent="0.35">
      <c r="A403" s="91"/>
      <c r="B403" s="130"/>
      <c r="C403" s="130"/>
      <c r="D403" s="131"/>
      <c r="E403" s="132"/>
      <c r="F403" s="131"/>
      <c r="G403" s="132"/>
    </row>
    <row r="404" spans="1:7" x14ac:dyDescent="0.35">
      <c r="A404" s="91"/>
      <c r="B404" s="130"/>
      <c r="C404" s="130"/>
      <c r="D404" s="131"/>
      <c r="E404" s="132"/>
      <c r="F404" s="131"/>
      <c r="G404" s="132"/>
    </row>
    <row r="406" spans="1:7" x14ac:dyDescent="0.35">
      <c r="A406" t="s">
        <v>24</v>
      </c>
    </row>
    <row r="407" spans="1:7" x14ac:dyDescent="0.35">
      <c r="A407" s="82"/>
      <c r="B407" s="83"/>
      <c r="C407" s="83"/>
      <c r="D407" s="83"/>
      <c r="E407" s="83"/>
      <c r="F407" s="83"/>
      <c r="G407" s="83"/>
    </row>
    <row r="408" spans="1:7" x14ac:dyDescent="0.35">
      <c r="A408" s="83"/>
      <c r="B408" s="83"/>
      <c r="C408" s="83"/>
      <c r="D408" s="83"/>
      <c r="E408" s="83"/>
      <c r="F408" s="83"/>
      <c r="G408" s="83"/>
    </row>
    <row r="409" spans="1:7" x14ac:dyDescent="0.35">
      <c r="A409" s="83"/>
      <c r="B409" s="83"/>
      <c r="C409" s="83"/>
      <c r="D409" s="83"/>
      <c r="E409" s="83"/>
      <c r="F409" s="83"/>
      <c r="G409" s="83"/>
    </row>
    <row r="410" spans="1:7" x14ac:dyDescent="0.35">
      <c r="A410" s="83"/>
      <c r="B410" s="83"/>
      <c r="C410" s="83"/>
      <c r="D410" s="83"/>
      <c r="E410" s="83"/>
      <c r="F410" s="83"/>
      <c r="G410" s="83"/>
    </row>
    <row r="411" spans="1:7" x14ac:dyDescent="0.35">
      <c r="A411" s="83"/>
      <c r="B411" s="83"/>
      <c r="C411" s="83"/>
      <c r="D411" s="83"/>
      <c r="E411" s="83"/>
      <c r="F411" s="83"/>
      <c r="G411" s="83"/>
    </row>
    <row r="412" spans="1:7" x14ac:dyDescent="0.35">
      <c r="A412" s="83"/>
      <c r="B412" s="83"/>
      <c r="C412" s="83"/>
      <c r="D412" s="83"/>
      <c r="E412" s="83"/>
      <c r="F412" s="83"/>
      <c r="G412" s="83"/>
    </row>
    <row r="413" spans="1:7" x14ac:dyDescent="0.35">
      <c r="A413" s="64"/>
      <c r="B413" s="64"/>
      <c r="C413" s="64"/>
      <c r="D413" s="64"/>
      <c r="E413" s="64"/>
      <c r="F413" s="64"/>
      <c r="G413" s="64"/>
    </row>
    <row r="414" spans="1:7" x14ac:dyDescent="0.35">
      <c r="A414" s="88" t="s">
        <v>153</v>
      </c>
      <c r="B414" s="89"/>
      <c r="C414" s="89"/>
      <c r="D414" s="89"/>
      <c r="E414" s="89"/>
      <c r="F414" s="89"/>
      <c r="G414" s="89"/>
    </row>
    <row r="415" spans="1:7" x14ac:dyDescent="0.35">
      <c r="A415" s="116" t="s">
        <v>176</v>
      </c>
      <c r="B415" s="117"/>
      <c r="C415" s="117"/>
      <c r="D415" s="117"/>
      <c r="E415" s="117"/>
      <c r="F415" s="117"/>
      <c r="G415" s="117"/>
    </row>
    <row r="416" spans="1:7" ht="27" customHeight="1" x14ac:dyDescent="0.35">
      <c r="A416" s="80" t="s">
        <v>156</v>
      </c>
      <c r="B416" s="81"/>
      <c r="C416" s="81"/>
      <c r="D416" s="81"/>
      <c r="E416" s="81"/>
      <c r="F416" s="81"/>
      <c r="G416" s="81"/>
    </row>
    <row r="417" spans="1:7" ht="12.75" customHeight="1" x14ac:dyDescent="0.35">
      <c r="C417" s="3" t="s">
        <v>53</v>
      </c>
      <c r="D417" s="3" t="s">
        <v>54</v>
      </c>
      <c r="E417" s="3" t="s">
        <v>52</v>
      </c>
      <c r="F417" s="3" t="s">
        <v>55</v>
      </c>
      <c r="G417" s="26" t="s">
        <v>42</v>
      </c>
    </row>
    <row r="418" spans="1:7" ht="30" customHeight="1" x14ac:dyDescent="0.35">
      <c r="A418" s="113" t="s">
        <v>155</v>
      </c>
      <c r="B418" s="113"/>
      <c r="C418" s="22"/>
      <c r="D418" s="22"/>
      <c r="E418" s="22"/>
      <c r="F418" s="22"/>
      <c r="G418" s="27">
        <f>SUM(C418:F418)</f>
        <v>0</v>
      </c>
    </row>
    <row r="419" spans="1:7" ht="43.5" customHeight="1" x14ac:dyDescent="0.35">
      <c r="A419" s="133" t="s">
        <v>305</v>
      </c>
      <c r="B419" s="113"/>
      <c r="C419" s="22"/>
      <c r="D419" s="22"/>
      <c r="E419" s="22"/>
      <c r="F419" s="22"/>
      <c r="G419" s="27">
        <f>SUM(C419:F419)</f>
        <v>0</v>
      </c>
    </row>
    <row r="420" spans="1:7" ht="9" customHeight="1" x14ac:dyDescent="0.35"/>
    <row r="421" spans="1:7" ht="29.25" customHeight="1" x14ac:dyDescent="0.35">
      <c r="A421" s="100" t="s">
        <v>335</v>
      </c>
      <c r="B421" s="81"/>
      <c r="C421" s="81"/>
      <c r="D421" s="81"/>
      <c r="E421" s="81"/>
      <c r="F421" s="81"/>
      <c r="G421" s="81"/>
    </row>
    <row r="422" spans="1:7" x14ac:dyDescent="0.35">
      <c r="A422" s="36" t="s">
        <v>157</v>
      </c>
    </row>
    <row r="423" spans="1:7" x14ac:dyDescent="0.35">
      <c r="A423" s="37"/>
    </row>
    <row r="424" spans="1:7" x14ac:dyDescent="0.35">
      <c r="C424" s="3" t="s">
        <v>53</v>
      </c>
      <c r="D424" s="3" t="s">
        <v>54</v>
      </c>
      <c r="E424" s="3" t="s">
        <v>52</v>
      </c>
      <c r="F424" s="3" t="s">
        <v>55</v>
      </c>
      <c r="G424" s="26" t="s">
        <v>42</v>
      </c>
    </row>
    <row r="425" spans="1:7" x14ac:dyDescent="0.35">
      <c r="A425" s="97" t="s">
        <v>158</v>
      </c>
      <c r="B425" s="97"/>
      <c r="C425" s="22"/>
      <c r="D425" s="22"/>
      <c r="E425" s="22"/>
      <c r="F425" s="22"/>
      <c r="G425" s="27">
        <f>SUM(C425:F425)</f>
        <v>0</v>
      </c>
    </row>
    <row r="426" spans="1:7" x14ac:dyDescent="0.35">
      <c r="A426" s="97" t="s">
        <v>159</v>
      </c>
      <c r="B426" s="97"/>
      <c r="C426" s="22"/>
      <c r="D426" s="22"/>
      <c r="E426" s="22"/>
      <c r="F426" s="22"/>
      <c r="G426" s="27">
        <f>SUM(C426:F426)</f>
        <v>0</v>
      </c>
    </row>
    <row r="427" spans="1:7" x14ac:dyDescent="0.35">
      <c r="A427" s="97" t="s">
        <v>160</v>
      </c>
      <c r="B427" s="97"/>
      <c r="C427" s="22"/>
      <c r="D427" s="22"/>
      <c r="E427" s="22"/>
      <c r="F427" s="22"/>
      <c r="G427" s="27">
        <f t="shared" ref="G427:G448" si="4">SUM(C427:F427)</f>
        <v>0</v>
      </c>
    </row>
    <row r="428" spans="1:7" x14ac:dyDescent="0.35">
      <c r="A428" s="97" t="s">
        <v>161</v>
      </c>
      <c r="B428" s="97"/>
      <c r="C428" s="22"/>
      <c r="D428" s="22"/>
      <c r="E428" s="22"/>
      <c r="F428" s="22"/>
      <c r="G428" s="27">
        <f t="shared" si="4"/>
        <v>0</v>
      </c>
    </row>
    <row r="429" spans="1:7" x14ac:dyDescent="0.35">
      <c r="A429" s="97" t="s">
        <v>162</v>
      </c>
      <c r="B429" s="97"/>
      <c r="C429" s="22"/>
      <c r="D429" s="22"/>
      <c r="E429" s="22"/>
      <c r="F429" s="22"/>
      <c r="G429" s="27">
        <f t="shared" si="4"/>
        <v>0</v>
      </c>
    </row>
    <row r="430" spans="1:7" ht="27.75" customHeight="1" x14ac:dyDescent="0.35">
      <c r="A430" s="98" t="s">
        <v>163</v>
      </c>
      <c r="B430" s="99"/>
      <c r="C430" s="22"/>
      <c r="D430" s="22"/>
      <c r="E430" s="22"/>
      <c r="F430" s="22"/>
      <c r="G430" s="27">
        <f t="shared" si="4"/>
        <v>0</v>
      </c>
    </row>
    <row r="431" spans="1:7" ht="30.75" customHeight="1" x14ac:dyDescent="0.35">
      <c r="A431" s="98" t="s">
        <v>164</v>
      </c>
      <c r="B431" s="99"/>
      <c r="C431" s="22"/>
      <c r="D431" s="22"/>
      <c r="E431" s="22"/>
      <c r="F431" s="22"/>
      <c r="G431" s="27">
        <f t="shared" si="4"/>
        <v>0</v>
      </c>
    </row>
    <row r="432" spans="1:7" ht="25.5" customHeight="1" x14ac:dyDescent="0.35">
      <c r="A432" s="98" t="s">
        <v>165</v>
      </c>
      <c r="B432" s="99"/>
      <c r="C432" s="22"/>
      <c r="D432" s="22"/>
      <c r="E432" s="22"/>
      <c r="F432" s="22"/>
      <c r="G432" s="27">
        <f t="shared" si="4"/>
        <v>0</v>
      </c>
    </row>
    <row r="433" spans="1:7" ht="42.75" customHeight="1" x14ac:dyDescent="0.35">
      <c r="A433" s="98" t="s">
        <v>166</v>
      </c>
      <c r="B433" s="99"/>
      <c r="C433" s="22"/>
      <c r="D433" s="22"/>
      <c r="E433" s="22"/>
      <c r="F433" s="22"/>
      <c r="G433" s="27">
        <f t="shared" si="4"/>
        <v>0</v>
      </c>
    </row>
    <row r="434" spans="1:7" ht="29.25" customHeight="1" x14ac:dyDescent="0.35">
      <c r="A434" s="98" t="s">
        <v>167</v>
      </c>
      <c r="B434" s="99"/>
      <c r="C434" s="22"/>
      <c r="D434" s="22"/>
      <c r="E434" s="22"/>
      <c r="F434" s="22"/>
      <c r="G434" s="27">
        <f t="shared" si="4"/>
        <v>0</v>
      </c>
    </row>
    <row r="435" spans="1:7" ht="57" customHeight="1" x14ac:dyDescent="0.35">
      <c r="A435" s="98" t="s">
        <v>168</v>
      </c>
      <c r="B435" s="99"/>
      <c r="C435" s="22"/>
      <c r="D435" s="22"/>
      <c r="E435" s="22"/>
      <c r="F435" s="22"/>
      <c r="G435" s="27">
        <f t="shared" si="4"/>
        <v>0</v>
      </c>
    </row>
    <row r="436" spans="1:7" ht="45" customHeight="1" x14ac:dyDescent="0.35">
      <c r="A436" s="98" t="s">
        <v>336</v>
      </c>
      <c r="B436" s="99"/>
      <c r="C436" s="22"/>
      <c r="D436" s="22"/>
      <c r="E436" s="22"/>
      <c r="F436" s="22"/>
      <c r="G436" s="27">
        <f t="shared" si="4"/>
        <v>0</v>
      </c>
    </row>
    <row r="437" spans="1:7" ht="15" customHeight="1" x14ac:dyDescent="0.35">
      <c r="A437" s="98" t="s">
        <v>169</v>
      </c>
      <c r="B437" s="99"/>
      <c r="C437" s="22"/>
      <c r="D437" s="22"/>
      <c r="E437" s="22"/>
      <c r="F437" s="22"/>
      <c r="G437" s="27">
        <f t="shared" si="4"/>
        <v>0</v>
      </c>
    </row>
    <row r="438" spans="1:7" ht="15" customHeight="1" x14ac:dyDescent="0.35">
      <c r="A438" s="98" t="s">
        <v>170</v>
      </c>
      <c r="B438" s="99"/>
      <c r="C438" s="22"/>
      <c r="D438" s="22"/>
      <c r="E438" s="22"/>
      <c r="F438" s="22"/>
      <c r="G438" s="27">
        <f t="shared" si="4"/>
        <v>0</v>
      </c>
    </row>
    <row r="439" spans="1:7" x14ac:dyDescent="0.35">
      <c r="A439" s="98" t="s">
        <v>171</v>
      </c>
      <c r="B439" s="99"/>
      <c r="C439" s="22"/>
      <c r="D439" s="22"/>
      <c r="E439" s="22"/>
      <c r="F439" s="22"/>
      <c r="G439" s="27">
        <f t="shared" si="4"/>
        <v>0</v>
      </c>
    </row>
    <row r="440" spans="1:7" ht="29.25" customHeight="1" x14ac:dyDescent="0.35">
      <c r="A440" s="98" t="s">
        <v>172</v>
      </c>
      <c r="B440" s="99"/>
      <c r="C440" s="22"/>
      <c r="D440" s="22"/>
      <c r="E440" s="22"/>
      <c r="F440" s="22"/>
      <c r="G440" s="27">
        <f t="shared" si="4"/>
        <v>0</v>
      </c>
    </row>
    <row r="441" spans="1:7" ht="42.75" customHeight="1" x14ac:dyDescent="0.35">
      <c r="A441" s="98" t="s">
        <v>365</v>
      </c>
      <c r="B441" s="99"/>
      <c r="C441" s="22"/>
      <c r="D441" s="22"/>
      <c r="E441" s="22"/>
      <c r="F441" s="22"/>
      <c r="G441" s="27">
        <f t="shared" si="4"/>
        <v>0</v>
      </c>
    </row>
    <row r="442" spans="1:7" ht="39.75" customHeight="1" x14ac:dyDescent="0.35">
      <c r="A442" s="98" t="s">
        <v>304</v>
      </c>
      <c r="B442" s="99"/>
      <c r="C442" s="22"/>
      <c r="D442" s="22"/>
      <c r="E442" s="22"/>
      <c r="F442" s="22"/>
      <c r="G442" s="27">
        <f t="shared" si="4"/>
        <v>0</v>
      </c>
    </row>
    <row r="443" spans="1:7" ht="37.5" customHeight="1" x14ac:dyDescent="0.35">
      <c r="A443" s="97" t="s">
        <v>291</v>
      </c>
      <c r="B443" s="97"/>
      <c r="C443" s="22"/>
      <c r="D443" s="22"/>
      <c r="E443" s="22"/>
      <c r="F443" s="22"/>
      <c r="G443" s="27">
        <f t="shared" si="4"/>
        <v>0</v>
      </c>
    </row>
    <row r="444" spans="1:7" x14ac:dyDescent="0.35">
      <c r="A444" s="113" t="s">
        <v>174</v>
      </c>
      <c r="B444" s="113"/>
    </row>
    <row r="445" spans="1:7" x14ac:dyDescent="0.35">
      <c r="A445" s="94"/>
      <c r="B445" s="94"/>
      <c r="C445" s="22"/>
      <c r="D445" s="22"/>
      <c r="E445" s="22"/>
      <c r="F445" s="22"/>
      <c r="G445" s="27">
        <f t="shared" si="4"/>
        <v>0</v>
      </c>
    </row>
    <row r="446" spans="1:7" x14ac:dyDescent="0.35">
      <c r="A446" s="95"/>
      <c r="B446" s="96"/>
      <c r="C446" s="22"/>
      <c r="D446" s="22"/>
      <c r="E446" s="22"/>
      <c r="F446" s="22"/>
      <c r="G446" s="27">
        <f t="shared" si="4"/>
        <v>0</v>
      </c>
    </row>
    <row r="447" spans="1:7" x14ac:dyDescent="0.35">
      <c r="A447" s="94"/>
      <c r="B447" s="94"/>
      <c r="C447" s="22"/>
      <c r="D447" s="22"/>
      <c r="E447" s="22"/>
      <c r="F447" s="22"/>
      <c r="G447" s="27">
        <f t="shared" si="4"/>
        <v>0</v>
      </c>
    </row>
    <row r="448" spans="1:7" x14ac:dyDescent="0.35">
      <c r="A448" s="94"/>
      <c r="B448" s="94"/>
      <c r="C448" s="22"/>
      <c r="D448" s="22"/>
      <c r="E448" s="22"/>
      <c r="F448" s="22"/>
      <c r="G448" s="27">
        <f t="shared" si="4"/>
        <v>0</v>
      </c>
    </row>
    <row r="449" spans="1:7" x14ac:dyDescent="0.35">
      <c r="A449" s="94"/>
      <c r="B449" s="94"/>
      <c r="C449" s="22"/>
      <c r="D449" s="22"/>
      <c r="E449" s="22"/>
      <c r="F449" s="22"/>
      <c r="G449" s="27">
        <f t="shared" ref="G449:G450" si="5">SUM(C449:F449)</f>
        <v>0</v>
      </c>
    </row>
    <row r="450" spans="1:7" x14ac:dyDescent="0.35">
      <c r="A450" s="113" t="s">
        <v>205</v>
      </c>
      <c r="B450" s="113"/>
      <c r="C450" s="22"/>
      <c r="D450" s="22"/>
      <c r="E450" s="22"/>
      <c r="F450" s="22"/>
      <c r="G450" s="27">
        <f t="shared" si="5"/>
        <v>0</v>
      </c>
    </row>
    <row r="451" spans="1:7" x14ac:dyDescent="0.35">
      <c r="B451" s="2" t="s">
        <v>42</v>
      </c>
      <c r="C451" s="25">
        <f>SUM(C445:C450)+SUM(C425:C443)</f>
        <v>0</v>
      </c>
      <c r="D451" s="25">
        <f t="shared" ref="D451:G451" si="6">SUM(D445:D450)+SUM(D425:D443)</f>
        <v>0</v>
      </c>
      <c r="E451" s="25">
        <f t="shared" si="6"/>
        <v>0</v>
      </c>
      <c r="F451" s="25">
        <f t="shared" si="6"/>
        <v>0</v>
      </c>
      <c r="G451" s="25">
        <f t="shared" si="6"/>
        <v>0</v>
      </c>
    </row>
    <row r="452" spans="1:7" x14ac:dyDescent="0.35">
      <c r="C452" s="105" t="str">
        <f>IF((C451=C418),"","le total n'est pas égal aux candidatures femme déclarées")</f>
        <v/>
      </c>
      <c r="D452" s="105" t="str">
        <f>IF((D451=D418),"","le total n'est pas égal aux candidatures Homme déclarées")</f>
        <v/>
      </c>
      <c r="E452" s="105" t="str">
        <f>IF((E451=E418),"","le total n'est pas égal aux candidatures transgenre déclarées")</f>
        <v/>
      </c>
      <c r="F452" s="105" t="str">
        <f>IF((F451=F418),"","le total n'est pas égal aux candidatures mineur déclarées")</f>
        <v/>
      </c>
    </row>
    <row r="453" spans="1:7" x14ac:dyDescent="0.35">
      <c r="C453" s="105"/>
      <c r="D453" s="105"/>
      <c r="E453" s="105"/>
      <c r="F453" s="105"/>
    </row>
    <row r="454" spans="1:7" x14ac:dyDescent="0.35">
      <c r="C454" s="105"/>
      <c r="D454" s="105"/>
      <c r="E454" s="105"/>
      <c r="F454" s="105"/>
    </row>
    <row r="455" spans="1:7" x14ac:dyDescent="0.35">
      <c r="C455" s="81"/>
      <c r="D455" s="81"/>
      <c r="E455" s="81"/>
      <c r="F455" s="81"/>
    </row>
    <row r="457" spans="1:7" ht="30" customHeight="1" x14ac:dyDescent="0.35">
      <c r="A457" s="79" t="s">
        <v>351</v>
      </c>
      <c r="B457" s="79"/>
      <c r="C457" s="79"/>
      <c r="D457" s="79"/>
      <c r="E457" s="79"/>
      <c r="F457" s="79"/>
      <c r="G457" s="22"/>
    </row>
    <row r="458" spans="1:7" ht="30" customHeight="1" x14ac:dyDescent="0.35">
      <c r="A458" s="79" t="s">
        <v>175</v>
      </c>
      <c r="B458" s="79"/>
      <c r="C458" s="79"/>
      <c r="D458" s="79"/>
      <c r="E458" s="79"/>
      <c r="F458" s="79"/>
      <c r="G458" s="22"/>
    </row>
    <row r="460" spans="1:7" x14ac:dyDescent="0.35">
      <c r="A460" s="116" t="s">
        <v>177</v>
      </c>
      <c r="B460" s="117"/>
      <c r="C460" s="117"/>
      <c r="D460" s="117"/>
      <c r="E460" s="117"/>
      <c r="F460" s="117"/>
      <c r="G460" s="117"/>
    </row>
    <row r="462" spans="1:7" x14ac:dyDescent="0.35">
      <c r="A462" s="128" t="s">
        <v>178</v>
      </c>
      <c r="B462" s="128"/>
      <c r="C462" s="128"/>
      <c r="D462" s="128"/>
      <c r="E462" s="128"/>
      <c r="F462" s="49">
        <f>G128</f>
        <v>0</v>
      </c>
    </row>
    <row r="464" spans="1:7" x14ac:dyDescent="0.35">
      <c r="A464" s="129" t="s">
        <v>180</v>
      </c>
      <c r="B464" s="129"/>
      <c r="C464" s="129"/>
      <c r="D464" s="129"/>
      <c r="E464" s="129"/>
      <c r="F464" s="129"/>
      <c r="G464" s="129"/>
    </row>
    <row r="465" spans="1:7" x14ac:dyDescent="0.35">
      <c r="A465" s="50" t="s">
        <v>179</v>
      </c>
    </row>
    <row r="467" spans="1:7" x14ac:dyDescent="0.35">
      <c r="A467" s="79" t="s">
        <v>194</v>
      </c>
      <c r="B467" s="79"/>
      <c r="C467" s="79"/>
      <c r="D467" s="79"/>
      <c r="E467" s="79"/>
      <c r="F467" s="79"/>
      <c r="G467" s="22"/>
    </row>
    <row r="468" spans="1:7" x14ac:dyDescent="0.35">
      <c r="A468" s="79" t="s">
        <v>185</v>
      </c>
      <c r="B468" s="79"/>
      <c r="C468" s="79"/>
      <c r="D468" s="79"/>
      <c r="E468" s="79"/>
      <c r="F468" s="79"/>
      <c r="G468" s="22"/>
    </row>
    <row r="469" spans="1:7" ht="30.75" customHeight="1" x14ac:dyDescent="0.35">
      <c r="A469" s="79" t="s">
        <v>181</v>
      </c>
      <c r="B469" s="79"/>
      <c r="C469" s="79"/>
      <c r="D469" s="79"/>
      <c r="E469" s="79"/>
      <c r="F469" s="79"/>
      <c r="G469" s="22"/>
    </row>
    <row r="470" spans="1:7" ht="15" customHeight="1" x14ac:dyDescent="0.35">
      <c r="A470" s="79" t="s">
        <v>192</v>
      </c>
      <c r="B470" s="79"/>
      <c r="C470" s="79"/>
      <c r="D470" s="79"/>
      <c r="E470" s="79"/>
      <c r="F470" s="79"/>
      <c r="G470" s="22"/>
    </row>
    <row r="471" spans="1:7" ht="15" customHeight="1" x14ac:dyDescent="0.35">
      <c r="A471" s="79" t="s">
        <v>182</v>
      </c>
      <c r="B471" s="79"/>
      <c r="C471" s="79"/>
      <c r="D471" s="79"/>
      <c r="E471" s="79"/>
      <c r="F471" s="79"/>
      <c r="G471" s="22"/>
    </row>
    <row r="472" spans="1:7" ht="15" customHeight="1" x14ac:dyDescent="0.35">
      <c r="A472" s="79" t="s">
        <v>191</v>
      </c>
      <c r="B472" s="79"/>
      <c r="C472" s="79"/>
      <c r="D472" s="79"/>
      <c r="E472" s="79"/>
      <c r="F472" s="79"/>
      <c r="G472" s="22"/>
    </row>
    <row r="473" spans="1:7" ht="15" customHeight="1" x14ac:dyDescent="0.35">
      <c r="A473" s="79" t="s">
        <v>183</v>
      </c>
      <c r="B473" s="79"/>
      <c r="C473" s="79"/>
      <c r="D473" s="79"/>
      <c r="E473" s="79"/>
      <c r="F473" s="79"/>
      <c r="G473" s="22"/>
    </row>
    <row r="474" spans="1:7" ht="15" customHeight="1" x14ac:dyDescent="0.35">
      <c r="A474" s="79" t="s">
        <v>184</v>
      </c>
      <c r="B474" s="79"/>
      <c r="C474" s="79"/>
      <c r="D474" s="79"/>
      <c r="E474" s="79"/>
      <c r="F474" s="79"/>
      <c r="G474" s="22"/>
    </row>
    <row r="475" spans="1:7" ht="15" customHeight="1" x14ac:dyDescent="0.35">
      <c r="A475" s="79" t="s">
        <v>188</v>
      </c>
      <c r="B475" s="79"/>
      <c r="C475" s="79"/>
      <c r="D475" s="79"/>
      <c r="E475" s="79"/>
      <c r="F475" s="79"/>
      <c r="G475" s="22"/>
    </row>
    <row r="476" spans="1:7" ht="15" customHeight="1" x14ac:dyDescent="0.35">
      <c r="A476" s="79" t="s">
        <v>186</v>
      </c>
      <c r="B476" s="79"/>
      <c r="C476" s="79"/>
      <c r="D476" s="79"/>
      <c r="E476" s="79"/>
      <c r="F476" s="79"/>
      <c r="G476" s="22"/>
    </row>
    <row r="477" spans="1:7" x14ac:dyDescent="0.35">
      <c r="A477" s="79" t="s">
        <v>190</v>
      </c>
      <c r="B477" s="79"/>
      <c r="C477" s="79"/>
      <c r="D477" s="79"/>
      <c r="E477" s="79"/>
      <c r="F477" s="79"/>
      <c r="G477" s="22"/>
    </row>
    <row r="478" spans="1:7" ht="15" customHeight="1" x14ac:dyDescent="0.35">
      <c r="A478" s="79" t="s">
        <v>187</v>
      </c>
      <c r="B478" s="79"/>
      <c r="C478" s="79"/>
      <c r="D478" s="79"/>
      <c r="E478" s="79"/>
      <c r="F478" s="79"/>
      <c r="G478" s="22"/>
    </row>
    <row r="479" spans="1:7" x14ac:dyDescent="0.35">
      <c r="A479" t="s">
        <v>189</v>
      </c>
    </row>
    <row r="480" spans="1:7" x14ac:dyDescent="0.35">
      <c r="A480" s="91"/>
      <c r="B480" s="91"/>
      <c r="C480" s="91"/>
      <c r="D480" s="91"/>
      <c r="E480" s="91"/>
      <c r="F480" s="91"/>
      <c r="G480" s="22"/>
    </row>
    <row r="481" spans="1:7" x14ac:dyDescent="0.35">
      <c r="A481" s="91"/>
      <c r="B481" s="91"/>
      <c r="C481" s="91"/>
      <c r="D481" s="91"/>
      <c r="E481" s="91"/>
      <c r="F481" s="91"/>
      <c r="G481" s="22"/>
    </row>
    <row r="482" spans="1:7" x14ac:dyDescent="0.35">
      <c r="A482" s="91"/>
      <c r="B482" s="91"/>
      <c r="C482" s="91"/>
      <c r="D482" s="91"/>
      <c r="E482" s="91"/>
      <c r="F482" s="91"/>
      <c r="G482" s="22"/>
    </row>
    <row r="483" spans="1:7" x14ac:dyDescent="0.35">
      <c r="A483" s="108" t="s">
        <v>205</v>
      </c>
      <c r="B483" s="109"/>
      <c r="C483" s="84"/>
      <c r="D483" s="84"/>
      <c r="E483" s="84"/>
      <c r="F483" s="110"/>
      <c r="G483" s="22"/>
    </row>
    <row r="484" spans="1:7" x14ac:dyDescent="0.35">
      <c r="F484" s="2" t="s">
        <v>139</v>
      </c>
      <c r="G484" s="24">
        <f>SUM(G467:G479)+SUM(G480:G482)</f>
        <v>0</v>
      </c>
    </row>
    <row r="485" spans="1:7" x14ac:dyDescent="0.35">
      <c r="F485" s="111" t="str">
        <f>IF((G484=G128),"","Le total ne correspond pas au nombre de personnes admises dans l'année indiqué en IV")</f>
        <v/>
      </c>
      <c r="G485" s="111"/>
    </row>
    <row r="486" spans="1:7" x14ac:dyDescent="0.35">
      <c r="F486" s="111"/>
      <c r="G486" s="111"/>
    </row>
    <row r="487" spans="1:7" x14ac:dyDescent="0.35">
      <c r="F487" s="112"/>
      <c r="G487" s="112"/>
    </row>
    <row r="488" spans="1:7" x14ac:dyDescent="0.35">
      <c r="F488" s="80"/>
      <c r="G488" s="80"/>
    </row>
    <row r="491" spans="1:7" x14ac:dyDescent="0.35">
      <c r="A491" s="116" t="s">
        <v>195</v>
      </c>
      <c r="B491" s="117"/>
      <c r="C491" s="117"/>
      <c r="D491" s="117"/>
      <c r="E491" s="117"/>
      <c r="F491" s="117"/>
      <c r="G491" s="117"/>
    </row>
    <row r="493" spans="1:7" x14ac:dyDescent="0.35">
      <c r="A493" s="79" t="s">
        <v>308</v>
      </c>
      <c r="B493" s="79"/>
      <c r="C493" s="79"/>
      <c r="D493" s="118"/>
      <c r="E493" s="51">
        <f>G418-F462</f>
        <v>0</v>
      </c>
    </row>
    <row r="494" spans="1:7" ht="15.5" x14ac:dyDescent="0.35">
      <c r="A494" s="35"/>
    </row>
    <row r="495" spans="1:7" x14ac:dyDescent="0.35">
      <c r="A495" s="108" t="s">
        <v>196</v>
      </c>
      <c r="B495" s="109"/>
      <c r="C495" s="84"/>
      <c r="D495" s="84"/>
      <c r="E495" s="84"/>
      <c r="F495" s="110"/>
      <c r="G495" s="22"/>
    </row>
    <row r="496" spans="1:7" ht="15" customHeight="1" x14ac:dyDescent="0.35">
      <c r="A496" s="108" t="s">
        <v>197</v>
      </c>
      <c r="B496" s="109"/>
      <c r="C496" s="84"/>
      <c r="D496" s="84"/>
      <c r="E496" s="84"/>
      <c r="F496" s="110"/>
      <c r="G496" s="22"/>
    </row>
    <row r="497" spans="1:7" ht="31.5" customHeight="1" x14ac:dyDescent="0.35">
      <c r="A497" s="108" t="s">
        <v>203</v>
      </c>
      <c r="B497" s="109"/>
      <c r="C497" s="84"/>
      <c r="D497" s="84"/>
      <c r="E497" s="84"/>
      <c r="F497" s="110"/>
      <c r="G497" s="22"/>
    </row>
    <row r="498" spans="1:7" ht="15" customHeight="1" x14ac:dyDescent="0.35">
      <c r="A498" s="108" t="s">
        <v>198</v>
      </c>
      <c r="B498" s="109"/>
      <c r="C498" s="84"/>
      <c r="D498" s="84"/>
      <c r="E498" s="84"/>
      <c r="F498" s="110"/>
      <c r="G498" s="22"/>
    </row>
    <row r="499" spans="1:7" ht="15" customHeight="1" x14ac:dyDescent="0.35">
      <c r="A499" s="108" t="s">
        <v>199</v>
      </c>
      <c r="B499" s="109"/>
      <c r="C499" s="84"/>
      <c r="D499" s="84"/>
      <c r="E499" s="84"/>
      <c r="F499" s="110"/>
      <c r="G499" s="22"/>
    </row>
    <row r="500" spans="1:7" ht="30" customHeight="1" x14ac:dyDescent="0.35">
      <c r="A500" s="108" t="s">
        <v>200</v>
      </c>
      <c r="B500" s="109"/>
      <c r="C500" s="84"/>
      <c r="D500" s="84"/>
      <c r="E500" s="84"/>
      <c r="F500" s="110"/>
      <c r="G500" s="22"/>
    </row>
    <row r="501" spans="1:7" ht="29.25" customHeight="1" x14ac:dyDescent="0.35">
      <c r="A501" s="108" t="s">
        <v>201</v>
      </c>
      <c r="B501" s="109"/>
      <c r="C501" s="84"/>
      <c r="D501" s="84"/>
      <c r="E501" s="84"/>
      <c r="F501" s="110"/>
      <c r="G501" s="22"/>
    </row>
    <row r="502" spans="1:7" ht="28.5" customHeight="1" x14ac:dyDescent="0.35">
      <c r="A502" s="108" t="s">
        <v>337</v>
      </c>
      <c r="B502" s="109"/>
      <c r="C502" s="84"/>
      <c r="D502" s="84"/>
      <c r="E502" s="84"/>
      <c r="F502" s="110"/>
      <c r="G502" s="22"/>
    </row>
    <row r="503" spans="1:7" ht="30.75" customHeight="1" x14ac:dyDescent="0.35">
      <c r="A503" s="108" t="s">
        <v>202</v>
      </c>
      <c r="B503" s="109"/>
      <c r="C503" s="84"/>
      <c r="D503" s="84"/>
      <c r="E503" s="84"/>
      <c r="F503" s="110"/>
      <c r="G503" s="22"/>
    </row>
    <row r="504" spans="1:7" ht="30.75" customHeight="1" x14ac:dyDescent="0.35">
      <c r="A504" s="108" t="s">
        <v>338</v>
      </c>
      <c r="B504" s="109"/>
      <c r="C504" s="84"/>
      <c r="D504" s="84"/>
      <c r="E504" s="84"/>
      <c r="F504" s="110"/>
      <c r="G504" s="34"/>
    </row>
    <row r="505" spans="1:7" ht="15" customHeight="1" x14ac:dyDescent="0.35">
      <c r="A505" s="108" t="s">
        <v>306</v>
      </c>
      <c r="B505" s="109"/>
      <c r="C505" s="84"/>
      <c r="D505" s="84"/>
      <c r="E505" s="84"/>
      <c r="F505" s="110"/>
      <c r="G505" s="22"/>
    </row>
    <row r="506" spans="1:7" ht="15" customHeight="1" x14ac:dyDescent="0.35">
      <c r="A506" s="108" t="s">
        <v>309</v>
      </c>
      <c r="B506" s="109"/>
      <c r="C506" s="84"/>
      <c r="D506" s="84"/>
      <c r="E506" s="84"/>
      <c r="F506" s="110"/>
      <c r="G506" s="34"/>
    </row>
    <row r="507" spans="1:7" ht="15" customHeight="1" x14ac:dyDescent="0.35">
      <c r="A507" s="108" t="s">
        <v>307</v>
      </c>
      <c r="B507" s="109"/>
      <c r="C507" s="84"/>
      <c r="D507" s="84"/>
      <c r="E507" s="84"/>
      <c r="F507" s="110"/>
      <c r="G507" s="22"/>
    </row>
    <row r="508" spans="1:7" ht="15" customHeight="1" x14ac:dyDescent="0.35">
      <c r="A508" s="108" t="s">
        <v>204</v>
      </c>
      <c r="B508" s="109"/>
      <c r="C508" s="84"/>
      <c r="D508" s="84"/>
      <c r="E508" s="84"/>
      <c r="F508" s="110"/>
      <c r="G508" s="22"/>
    </row>
    <row r="509" spans="1:7" x14ac:dyDescent="0.35">
      <c r="A509" t="s">
        <v>189</v>
      </c>
    </row>
    <row r="510" spans="1:7" x14ac:dyDescent="0.35">
      <c r="A510" s="91"/>
      <c r="B510" s="91"/>
      <c r="C510" s="91"/>
      <c r="D510" s="91"/>
      <c r="E510" s="91"/>
      <c r="F510" s="91"/>
      <c r="G510" s="22"/>
    </row>
    <row r="511" spans="1:7" x14ac:dyDescent="0.35">
      <c r="A511" s="91"/>
      <c r="B511" s="91"/>
      <c r="C511" s="91"/>
      <c r="D511" s="91"/>
      <c r="E511" s="91"/>
      <c r="F511" s="91"/>
      <c r="G511" s="22"/>
    </row>
    <row r="512" spans="1:7" x14ac:dyDescent="0.35">
      <c r="A512" s="91"/>
      <c r="B512" s="91"/>
      <c r="C512" s="91"/>
      <c r="D512" s="91"/>
      <c r="E512" s="91"/>
      <c r="F512" s="91"/>
      <c r="G512" s="22"/>
    </row>
    <row r="513" spans="1:7" x14ac:dyDescent="0.35">
      <c r="A513" s="91"/>
      <c r="B513" s="91"/>
      <c r="C513" s="91"/>
      <c r="D513" s="91"/>
      <c r="E513" s="91"/>
      <c r="F513" s="91"/>
      <c r="G513" s="22"/>
    </row>
    <row r="514" spans="1:7" x14ac:dyDescent="0.35">
      <c r="A514" s="108" t="s">
        <v>205</v>
      </c>
      <c r="B514" s="109"/>
      <c r="C514" s="84"/>
      <c r="D514" s="84"/>
      <c r="E514" s="84"/>
      <c r="F514" s="110"/>
      <c r="G514" s="22"/>
    </row>
    <row r="515" spans="1:7" x14ac:dyDescent="0.35">
      <c r="F515" s="2" t="s">
        <v>139</v>
      </c>
      <c r="G515" s="25">
        <f>SUM(G495:G509)+SUM(G510:G513)</f>
        <v>0</v>
      </c>
    </row>
    <row r="516" spans="1:7" x14ac:dyDescent="0.35">
      <c r="F516" s="111" t="str">
        <f>IF((G515=E493),"","Le total ne correspond pas au nombre de refus d'admission calculé")</f>
        <v/>
      </c>
      <c r="G516" s="111"/>
    </row>
    <row r="517" spans="1:7" x14ac:dyDescent="0.35">
      <c r="F517" s="111"/>
      <c r="G517" s="111"/>
    </row>
    <row r="518" spans="1:7" x14ac:dyDescent="0.35">
      <c r="F518" s="112"/>
      <c r="G518" s="112"/>
    </row>
    <row r="519" spans="1:7" x14ac:dyDescent="0.35">
      <c r="F519" s="80"/>
      <c r="G519" s="80"/>
    </row>
    <row r="521" spans="1:7" x14ac:dyDescent="0.35">
      <c r="A521" t="s">
        <v>24</v>
      </c>
    </row>
    <row r="522" spans="1:7" x14ac:dyDescent="0.35">
      <c r="A522" s="82"/>
      <c r="B522" s="82"/>
      <c r="C522" s="82"/>
      <c r="D522" s="82"/>
      <c r="E522" s="82"/>
      <c r="F522" s="82"/>
      <c r="G522" s="82"/>
    </row>
    <row r="523" spans="1:7" x14ac:dyDescent="0.35">
      <c r="A523" s="82"/>
      <c r="B523" s="82"/>
      <c r="C523" s="82"/>
      <c r="D523" s="82"/>
      <c r="E523" s="82"/>
      <c r="F523" s="82"/>
      <c r="G523" s="82"/>
    </row>
    <row r="524" spans="1:7" x14ac:dyDescent="0.35">
      <c r="A524" s="82"/>
      <c r="B524" s="82"/>
      <c r="C524" s="82"/>
      <c r="D524" s="82"/>
      <c r="E524" s="82"/>
      <c r="F524" s="82"/>
      <c r="G524" s="82"/>
    </row>
    <row r="525" spans="1:7" x14ac:dyDescent="0.35">
      <c r="A525" s="82"/>
      <c r="B525" s="82"/>
      <c r="C525" s="82"/>
      <c r="D525" s="82"/>
      <c r="E525" s="82"/>
      <c r="F525" s="82"/>
      <c r="G525" s="82"/>
    </row>
    <row r="526" spans="1:7" x14ac:dyDescent="0.35">
      <c r="A526" s="82"/>
      <c r="B526" s="82"/>
      <c r="C526" s="82"/>
      <c r="D526" s="82"/>
      <c r="E526" s="82"/>
      <c r="F526" s="82"/>
      <c r="G526" s="82"/>
    </row>
    <row r="527" spans="1:7" x14ac:dyDescent="0.35">
      <c r="A527" s="82"/>
      <c r="B527" s="82"/>
      <c r="C527" s="82"/>
      <c r="D527" s="82"/>
      <c r="E527" s="82"/>
      <c r="F527" s="82"/>
      <c r="G527" s="82"/>
    </row>
    <row r="528" spans="1:7" x14ac:dyDescent="0.35">
      <c r="A528" s="82"/>
      <c r="B528" s="82"/>
      <c r="C528" s="82"/>
      <c r="D528" s="82"/>
      <c r="E528" s="82"/>
      <c r="F528" s="82"/>
      <c r="G528" s="82"/>
    </row>
    <row r="529" spans="1:7" x14ac:dyDescent="0.35">
      <c r="A529" s="82"/>
      <c r="B529" s="82"/>
      <c r="C529" s="82"/>
      <c r="D529" s="82"/>
      <c r="E529" s="82"/>
      <c r="F529" s="82"/>
      <c r="G529" s="82"/>
    </row>
    <row r="530" spans="1:7" x14ac:dyDescent="0.35">
      <c r="A530" s="82"/>
      <c r="B530" s="82"/>
      <c r="C530" s="82"/>
      <c r="D530" s="82"/>
      <c r="E530" s="82"/>
      <c r="F530" s="82"/>
      <c r="G530" s="82"/>
    </row>
    <row r="531" spans="1:7" x14ac:dyDescent="0.35">
      <c r="A531" s="82"/>
      <c r="B531" s="82"/>
      <c r="C531" s="82"/>
      <c r="D531" s="82"/>
      <c r="E531" s="82"/>
      <c r="F531" s="82"/>
      <c r="G531" s="82"/>
    </row>
    <row r="532" spans="1:7" x14ac:dyDescent="0.35">
      <c r="A532" s="82"/>
      <c r="B532" s="82"/>
      <c r="C532" s="82"/>
      <c r="D532" s="82"/>
      <c r="E532" s="82"/>
      <c r="F532" s="82"/>
      <c r="G532" s="82"/>
    </row>
    <row r="533" spans="1:7" x14ac:dyDescent="0.35">
      <c r="A533" s="82"/>
      <c r="B533" s="82"/>
      <c r="C533" s="82"/>
      <c r="D533" s="82"/>
      <c r="E533" s="82"/>
      <c r="F533" s="82"/>
      <c r="G533" s="82"/>
    </row>
    <row r="535" spans="1:7" x14ac:dyDescent="0.35">
      <c r="A535" s="88" t="s">
        <v>206</v>
      </c>
      <c r="B535" s="89"/>
      <c r="C535" s="89"/>
      <c r="D535" s="89"/>
      <c r="E535" s="89"/>
      <c r="F535" s="89"/>
      <c r="G535" s="89"/>
    </row>
    <row r="536" spans="1:7" ht="29.25" customHeight="1" x14ac:dyDescent="0.35">
      <c r="A536" s="126" t="s">
        <v>207</v>
      </c>
      <c r="B536" s="80"/>
      <c r="C536" s="80"/>
      <c r="D536" s="80"/>
      <c r="E536" s="80"/>
      <c r="F536" s="80"/>
      <c r="G536" s="80"/>
    </row>
    <row r="537" spans="1:7" x14ac:dyDescent="0.35">
      <c r="A537" s="116" t="s">
        <v>222</v>
      </c>
      <c r="B537" s="117"/>
      <c r="C537" s="117"/>
      <c r="D537" s="117"/>
      <c r="E537" s="117"/>
      <c r="F537" s="117"/>
      <c r="G537" s="117"/>
    </row>
    <row r="538" spans="1:7" ht="19.5" customHeight="1" x14ac:dyDescent="0.35">
      <c r="A538" s="15" t="s">
        <v>235</v>
      </c>
    </row>
    <row r="539" spans="1:7" ht="24.75" customHeight="1" x14ac:dyDescent="0.35">
      <c r="A539" s="54" t="s">
        <v>208</v>
      </c>
      <c r="B539" s="22"/>
      <c r="C539" s="127" t="str">
        <f>IF((B539=F127),"","Ce nombre ne correspond pas au nombre de mineurs déclarés dans la file active au IV.")</f>
        <v/>
      </c>
      <c r="D539" s="81"/>
      <c r="E539" s="81"/>
      <c r="F539" s="81"/>
      <c r="G539" s="81"/>
    </row>
    <row r="540" spans="1:7" ht="18" customHeight="1" x14ac:dyDescent="0.35">
      <c r="C540" s="52"/>
      <c r="D540" s="31"/>
      <c r="E540" s="31"/>
      <c r="F540" s="31"/>
      <c r="G540" s="31"/>
    </row>
    <row r="541" spans="1:7" x14ac:dyDescent="0.35">
      <c r="B541" s="125" t="s">
        <v>53</v>
      </c>
      <c r="C541" s="125"/>
      <c r="D541" s="125" t="s">
        <v>54</v>
      </c>
      <c r="E541" s="125"/>
      <c r="F541" s="125" t="s">
        <v>52</v>
      </c>
      <c r="G541" s="125"/>
    </row>
    <row r="542" spans="1:7" x14ac:dyDescent="0.35">
      <c r="A542" s="5" t="s">
        <v>218</v>
      </c>
      <c r="B542" s="121"/>
      <c r="C542" s="122"/>
      <c r="D542" s="121"/>
      <c r="E542" s="122"/>
      <c r="F542" s="121"/>
      <c r="G542" s="122"/>
    </row>
    <row r="543" spans="1:7" x14ac:dyDescent="0.35">
      <c r="A543" s="5" t="s">
        <v>209</v>
      </c>
      <c r="B543" s="121"/>
      <c r="C543" s="122"/>
      <c r="D543" s="121"/>
      <c r="E543" s="122"/>
      <c r="F543" s="121"/>
      <c r="G543" s="122"/>
    </row>
    <row r="544" spans="1:7" x14ac:dyDescent="0.35">
      <c r="A544" s="5" t="s">
        <v>210</v>
      </c>
      <c r="B544" s="121"/>
      <c r="C544" s="122"/>
      <c r="D544" s="121"/>
      <c r="E544" s="122"/>
      <c r="F544" s="121"/>
      <c r="G544" s="122"/>
    </row>
    <row r="545" spans="1:7" x14ac:dyDescent="0.35">
      <c r="A545" s="5" t="s">
        <v>211</v>
      </c>
      <c r="B545" s="121"/>
      <c r="C545" s="122"/>
      <c r="D545" s="121"/>
      <c r="E545" s="122"/>
      <c r="F545" s="121"/>
      <c r="G545" s="122"/>
    </row>
    <row r="546" spans="1:7" x14ac:dyDescent="0.35">
      <c r="A546" s="5" t="s">
        <v>212</v>
      </c>
      <c r="B546" s="121"/>
      <c r="C546" s="122"/>
      <c r="D546" s="121"/>
      <c r="E546" s="122"/>
      <c r="F546" s="121"/>
      <c r="G546" s="122"/>
    </row>
    <row r="547" spans="1:7" x14ac:dyDescent="0.35">
      <c r="A547" s="5" t="s">
        <v>213</v>
      </c>
      <c r="B547" s="121"/>
      <c r="C547" s="122"/>
      <c r="D547" s="121"/>
      <c r="E547" s="122"/>
      <c r="F547" s="121"/>
      <c r="G547" s="122"/>
    </row>
    <row r="548" spans="1:7" x14ac:dyDescent="0.35">
      <c r="A548" s="5" t="s">
        <v>214</v>
      </c>
      <c r="B548" s="121"/>
      <c r="C548" s="122"/>
      <c r="D548" s="121"/>
      <c r="E548" s="122"/>
      <c r="F548" s="121"/>
      <c r="G548" s="122"/>
    </row>
    <row r="549" spans="1:7" x14ac:dyDescent="0.35">
      <c r="A549" s="5" t="s">
        <v>215</v>
      </c>
      <c r="B549" s="121"/>
      <c r="C549" s="122"/>
      <c r="D549" s="121"/>
      <c r="E549" s="122"/>
      <c r="F549" s="121"/>
      <c r="G549" s="122"/>
    </row>
    <row r="550" spans="1:7" x14ac:dyDescent="0.35">
      <c r="A550" s="5" t="s">
        <v>339</v>
      </c>
      <c r="B550" s="121"/>
      <c r="C550" s="122"/>
      <c r="D550" s="121"/>
      <c r="E550" s="122"/>
      <c r="F550" s="121"/>
      <c r="G550" s="122"/>
    </row>
    <row r="551" spans="1:7" x14ac:dyDescent="0.35">
      <c r="A551" s="5" t="s">
        <v>216</v>
      </c>
      <c r="B551" s="121"/>
      <c r="C551" s="122"/>
      <c r="D551" s="121"/>
      <c r="E551" s="122"/>
      <c r="F551" s="121"/>
      <c r="G551" s="122"/>
    </row>
    <row r="552" spans="1:7" x14ac:dyDescent="0.35">
      <c r="A552" s="5" t="s">
        <v>217</v>
      </c>
      <c r="B552" s="121"/>
      <c r="C552" s="122"/>
      <c r="D552" s="121"/>
      <c r="E552" s="122"/>
      <c r="F552" s="121"/>
      <c r="G552" s="122"/>
    </row>
    <row r="553" spans="1:7" x14ac:dyDescent="0.35">
      <c r="A553" s="55" t="s">
        <v>42</v>
      </c>
      <c r="B553" s="119">
        <f>SUM(B542:C552)</f>
        <v>0</v>
      </c>
      <c r="C553" s="120"/>
      <c r="D553" s="119">
        <f t="shared" ref="D553" si="7">SUM(D542:E552)</f>
        <v>0</v>
      </c>
      <c r="E553" s="120"/>
      <c r="F553" s="119">
        <f t="shared" ref="F553" si="8">SUM(F542:G552)</f>
        <v>0</v>
      </c>
      <c r="G553" s="120"/>
    </row>
    <row r="554" spans="1:7" x14ac:dyDescent="0.35">
      <c r="B554" s="111" t="str">
        <f>IF((B553=C127),"","Le total ne correspond pas au nombre de femmes de la file active indiqué au IV.")</f>
        <v/>
      </c>
      <c r="C554" s="111"/>
      <c r="D554" s="111" t="str">
        <f>IF((D553=D127),"","Le total ne correspond pas nombre d'hommes de la file active indiqué au IV.")</f>
        <v/>
      </c>
      <c r="E554" s="111"/>
      <c r="F554" s="111" t="str">
        <f>IF((F553=E127),"","Le total ne correspond pas au nombre de personnes transgenres de la file active indiqué au IV.")</f>
        <v/>
      </c>
      <c r="G554" s="111"/>
    </row>
    <row r="555" spans="1:7" x14ac:dyDescent="0.35">
      <c r="B555" s="111"/>
      <c r="C555" s="111"/>
      <c r="D555" s="111"/>
      <c r="E555" s="111"/>
      <c r="F555" s="111"/>
      <c r="G555" s="111"/>
    </row>
    <row r="556" spans="1:7" x14ac:dyDescent="0.35">
      <c r="B556" s="112"/>
      <c r="C556" s="112"/>
      <c r="D556" s="112"/>
      <c r="E556" s="112"/>
      <c r="F556" s="112"/>
      <c r="G556" s="112"/>
    </row>
    <row r="557" spans="1:7" ht="24" customHeight="1" x14ac:dyDescent="0.35">
      <c r="B557" s="80"/>
      <c r="C557" s="80"/>
      <c r="D557" s="80"/>
      <c r="E557" s="80"/>
      <c r="F557" s="80"/>
      <c r="G557" s="80"/>
    </row>
    <row r="559" spans="1:7" x14ac:dyDescent="0.35">
      <c r="A559" s="116" t="s">
        <v>223</v>
      </c>
      <c r="B559" s="117"/>
      <c r="C559" s="117"/>
      <c r="D559" s="117"/>
      <c r="E559" s="117"/>
      <c r="F559" s="117"/>
      <c r="G559" s="117"/>
    </row>
    <row r="560" spans="1:7" s="59" customFormat="1" x14ac:dyDescent="0.35">
      <c r="A560" s="57"/>
      <c r="B560" s="58"/>
      <c r="C560" s="58"/>
      <c r="D560" s="58"/>
      <c r="E560" s="58"/>
      <c r="F560" s="58"/>
      <c r="G560" s="58"/>
    </row>
    <row r="561" spans="1:7" x14ac:dyDescent="0.35">
      <c r="A561" t="s">
        <v>220</v>
      </c>
    </row>
    <row r="562" spans="1:7" x14ac:dyDescent="0.35">
      <c r="A562" s="79" t="s">
        <v>310</v>
      </c>
      <c r="B562" s="79"/>
      <c r="C562" s="79"/>
      <c r="D562" s="79"/>
      <c r="E562" s="22"/>
    </row>
    <row r="563" spans="1:7" x14ac:dyDescent="0.35">
      <c r="A563" s="79" t="s">
        <v>311</v>
      </c>
      <c r="B563" s="79"/>
      <c r="C563" s="79"/>
      <c r="D563" s="79"/>
      <c r="E563" s="22"/>
    </row>
    <row r="564" spans="1:7" x14ac:dyDescent="0.35">
      <c r="A564" s="79" t="s">
        <v>312</v>
      </c>
      <c r="B564" s="79"/>
      <c r="C564" s="79"/>
      <c r="D564" s="79"/>
      <c r="E564" s="22"/>
    </row>
    <row r="565" spans="1:7" x14ac:dyDescent="0.35">
      <c r="A565" t="s">
        <v>219</v>
      </c>
      <c r="F565" s="111" t="str">
        <f>IF((E569=G127),"","Le total ne correspond pas à la file active totale indiquée au IV.")</f>
        <v/>
      </c>
      <c r="G565" s="111"/>
    </row>
    <row r="566" spans="1:7" x14ac:dyDescent="0.35">
      <c r="A566" s="123"/>
      <c r="B566" s="123"/>
      <c r="C566" s="123"/>
      <c r="D566" s="123"/>
      <c r="E566" s="22"/>
      <c r="F566" s="111"/>
      <c r="G566" s="111"/>
    </row>
    <row r="567" spans="1:7" x14ac:dyDescent="0.35">
      <c r="A567" s="123"/>
      <c r="B567" s="123"/>
      <c r="C567" s="123"/>
      <c r="D567" s="123"/>
      <c r="E567" s="22"/>
      <c r="F567" s="112"/>
      <c r="G567" s="112"/>
    </row>
    <row r="568" spans="1:7" x14ac:dyDescent="0.35">
      <c r="A568" s="124" t="s">
        <v>221</v>
      </c>
      <c r="B568" s="124"/>
      <c r="C568" s="124"/>
      <c r="D568" s="124"/>
      <c r="E568" s="22"/>
      <c r="F568" s="112"/>
      <c r="G568" s="112"/>
    </row>
    <row r="569" spans="1:7" x14ac:dyDescent="0.35">
      <c r="D569" s="2" t="s">
        <v>139</v>
      </c>
      <c r="E569" s="25">
        <f>E562+E563+E564+E566+E567+E568</f>
        <v>0</v>
      </c>
      <c r="F569" s="80"/>
      <c r="G569" s="80"/>
    </row>
    <row r="571" spans="1:7" x14ac:dyDescent="0.35">
      <c r="A571" s="116" t="s">
        <v>224</v>
      </c>
      <c r="B571" s="117"/>
      <c r="C571" s="117"/>
      <c r="D571" s="117"/>
      <c r="E571" s="117"/>
      <c r="F571" s="117"/>
      <c r="G571" s="117"/>
    </row>
    <row r="573" spans="1:7" x14ac:dyDescent="0.35">
      <c r="A573" t="s">
        <v>220</v>
      </c>
    </row>
    <row r="574" spans="1:7" x14ac:dyDescent="0.35">
      <c r="A574" s="118" t="s">
        <v>313</v>
      </c>
      <c r="B574" s="118"/>
      <c r="C574" s="22"/>
    </row>
    <row r="575" spans="1:7" x14ac:dyDescent="0.35">
      <c r="A575" s="118" t="s">
        <v>314</v>
      </c>
      <c r="B575" s="118"/>
      <c r="C575" s="22"/>
    </row>
    <row r="576" spans="1:7" x14ac:dyDescent="0.35">
      <c r="A576" s="118" t="s">
        <v>315</v>
      </c>
      <c r="B576" s="118"/>
      <c r="C576" s="22"/>
    </row>
    <row r="577" spans="1:7" x14ac:dyDescent="0.35">
      <c r="A577" s="118" t="s">
        <v>316</v>
      </c>
      <c r="B577" s="118"/>
      <c r="C577" s="22"/>
    </row>
    <row r="578" spans="1:7" ht="15" customHeight="1" x14ac:dyDescent="0.35">
      <c r="A578" s="118" t="s">
        <v>317</v>
      </c>
      <c r="B578" s="118"/>
      <c r="C578" s="22"/>
      <c r="D578" s="111" t="str">
        <f>IF((C581=G127),"","Le total ne correspond pas à la file active totale indiquée en IV")</f>
        <v/>
      </c>
      <c r="E578" s="111"/>
    </row>
    <row r="579" spans="1:7" x14ac:dyDescent="0.35">
      <c r="A579" s="118" t="s">
        <v>318</v>
      </c>
      <c r="B579" s="118"/>
      <c r="C579" s="22"/>
      <c r="D579" s="111"/>
      <c r="E579" s="111"/>
    </row>
    <row r="580" spans="1:7" x14ac:dyDescent="0.35">
      <c r="A580" s="118" t="s">
        <v>205</v>
      </c>
      <c r="B580" s="118"/>
      <c r="C580" s="22"/>
      <c r="D580" s="112"/>
      <c r="E580" s="112"/>
    </row>
    <row r="581" spans="1:7" x14ac:dyDescent="0.35">
      <c r="B581" s="2" t="s">
        <v>139</v>
      </c>
      <c r="C581" s="25">
        <f>SUM(C574:C580)</f>
        <v>0</v>
      </c>
      <c r="D581" s="80"/>
      <c r="E581" s="80"/>
    </row>
    <row r="582" spans="1:7" ht="33.75" customHeight="1" x14ac:dyDescent="0.35">
      <c r="A582" s="90" t="s">
        <v>226</v>
      </c>
      <c r="B582" s="90"/>
      <c r="C582" s="90"/>
      <c r="D582" s="90"/>
      <c r="E582" s="90"/>
      <c r="F582" s="90"/>
      <c r="G582" s="90"/>
    </row>
    <row r="584" spans="1:7" ht="29.25" customHeight="1" x14ac:dyDescent="0.35">
      <c r="A584" s="79" t="s">
        <v>225</v>
      </c>
      <c r="B584" s="79"/>
      <c r="C584" s="79"/>
      <c r="D584" s="79"/>
      <c r="E584" s="79"/>
      <c r="F584" s="79"/>
      <c r="G584" s="22"/>
    </row>
    <row r="586" spans="1:7" x14ac:dyDescent="0.35">
      <c r="A586" t="s">
        <v>227</v>
      </c>
    </row>
    <row r="588" spans="1:7" ht="15" customHeight="1" x14ac:dyDescent="0.35">
      <c r="A588" s="113" t="s">
        <v>228</v>
      </c>
      <c r="B588" s="113"/>
      <c r="C588" s="114"/>
      <c r="D588" s="115"/>
      <c r="E588" s="22"/>
      <c r="F588" s="111" t="str">
        <f>IF((E592=G584),"","Le total ne correspond pas au nombre de personnes sous main de justice indiqué ci-dessus")</f>
        <v/>
      </c>
      <c r="G588" s="111"/>
    </row>
    <row r="589" spans="1:7" ht="15" customHeight="1" x14ac:dyDescent="0.35">
      <c r="A589" s="113" t="s">
        <v>229</v>
      </c>
      <c r="B589" s="113"/>
      <c r="C589" s="114"/>
      <c r="D589" s="115"/>
      <c r="E589" s="22"/>
      <c r="F589" s="111"/>
      <c r="G589" s="111"/>
    </row>
    <row r="590" spans="1:7" ht="15" customHeight="1" x14ac:dyDescent="0.35">
      <c r="A590" s="113" t="s">
        <v>230</v>
      </c>
      <c r="B590" s="113"/>
      <c r="C590" s="114"/>
      <c r="D590" s="115"/>
      <c r="E590" s="22"/>
      <c r="F590" s="112"/>
      <c r="G590" s="112"/>
    </row>
    <row r="591" spans="1:7" ht="15" customHeight="1" x14ac:dyDescent="0.35">
      <c r="A591" s="113" t="s">
        <v>205</v>
      </c>
      <c r="B591" s="113"/>
      <c r="C591" s="114"/>
      <c r="D591" s="115"/>
      <c r="E591" s="22"/>
      <c r="F591" s="112"/>
      <c r="G591" s="112"/>
    </row>
    <row r="592" spans="1:7" x14ac:dyDescent="0.35">
      <c r="D592" s="2" t="s">
        <v>139</v>
      </c>
      <c r="E592" s="25">
        <f>SUM(E588:E591)</f>
        <v>0</v>
      </c>
      <c r="F592" s="80"/>
      <c r="G592" s="80"/>
    </row>
    <row r="593" spans="1:7" x14ac:dyDescent="0.35">
      <c r="D593" s="2"/>
      <c r="E593" s="25"/>
      <c r="F593" s="60"/>
      <c r="G593" s="60"/>
    </row>
    <row r="594" spans="1:7" x14ac:dyDescent="0.35">
      <c r="A594" t="s">
        <v>24</v>
      </c>
    </row>
    <row r="595" spans="1:7" x14ac:dyDescent="0.35">
      <c r="A595" s="82"/>
      <c r="B595" s="82"/>
      <c r="C595" s="82"/>
      <c r="D595" s="82"/>
      <c r="E595" s="82"/>
      <c r="F595" s="82"/>
      <c r="G595" s="82"/>
    </row>
    <row r="596" spans="1:7" x14ac:dyDescent="0.35">
      <c r="A596" s="82"/>
      <c r="B596" s="82"/>
      <c r="C596" s="82"/>
      <c r="D596" s="82"/>
      <c r="E596" s="82"/>
      <c r="F596" s="82"/>
      <c r="G596" s="82"/>
    </row>
    <row r="597" spans="1:7" x14ac:dyDescent="0.35">
      <c r="A597" s="82"/>
      <c r="B597" s="82"/>
      <c r="C597" s="82"/>
      <c r="D597" s="82"/>
      <c r="E597" s="82"/>
      <c r="F597" s="82"/>
      <c r="G597" s="82"/>
    </row>
    <row r="598" spans="1:7" x14ac:dyDescent="0.35">
      <c r="A598" s="82"/>
      <c r="B598" s="82"/>
      <c r="C598" s="82"/>
      <c r="D598" s="82"/>
      <c r="E598" s="82"/>
      <c r="F598" s="82"/>
      <c r="G598" s="82"/>
    </row>
    <row r="599" spans="1:7" x14ac:dyDescent="0.35">
      <c r="A599" s="82"/>
      <c r="B599" s="82"/>
      <c r="C599" s="82"/>
      <c r="D599" s="82"/>
      <c r="E599" s="82"/>
      <c r="F599" s="82"/>
      <c r="G599" s="82"/>
    </row>
    <row r="600" spans="1:7" x14ac:dyDescent="0.35">
      <c r="A600" s="82"/>
      <c r="B600" s="82"/>
      <c r="C600" s="82"/>
      <c r="D600" s="82"/>
      <c r="E600" s="82"/>
      <c r="F600" s="82"/>
      <c r="G600" s="82"/>
    </row>
    <row r="601" spans="1:7" x14ac:dyDescent="0.35">
      <c r="D601" s="2"/>
      <c r="E601" s="25"/>
      <c r="F601" s="60"/>
      <c r="G601" s="60"/>
    </row>
    <row r="602" spans="1:7" x14ac:dyDescent="0.35">
      <c r="A602" s="116" t="s">
        <v>231</v>
      </c>
      <c r="B602" s="117"/>
      <c r="C602" s="117"/>
      <c r="D602" s="117"/>
      <c r="E602" s="117"/>
      <c r="F602" s="117"/>
      <c r="G602" s="117"/>
    </row>
    <row r="605" spans="1:7" x14ac:dyDescent="0.35">
      <c r="A605" s="108" t="s">
        <v>232</v>
      </c>
      <c r="B605" s="109"/>
      <c r="C605" s="84"/>
      <c r="D605" s="84"/>
      <c r="E605" s="84"/>
      <c r="F605" s="110"/>
      <c r="G605" s="22"/>
    </row>
    <row r="607" spans="1:7" x14ac:dyDescent="0.35">
      <c r="A607" t="s">
        <v>24</v>
      </c>
    </row>
    <row r="608" spans="1:7" x14ac:dyDescent="0.35">
      <c r="A608" s="82"/>
      <c r="B608" s="83"/>
      <c r="C608" s="83"/>
      <c r="D608" s="83"/>
      <c r="E608" s="83"/>
      <c r="F608" s="83"/>
      <c r="G608" s="83"/>
    </row>
    <row r="609" spans="1:7" x14ac:dyDescent="0.35">
      <c r="A609" s="83"/>
      <c r="B609" s="83"/>
      <c r="C609" s="83"/>
      <c r="D609" s="83"/>
      <c r="E609" s="83"/>
      <c r="F609" s="83"/>
      <c r="G609" s="83"/>
    </row>
    <row r="610" spans="1:7" x14ac:dyDescent="0.35">
      <c r="A610" s="83"/>
      <c r="B610" s="83"/>
      <c r="C610" s="83"/>
      <c r="D610" s="83"/>
      <c r="E610" s="83"/>
      <c r="F610" s="83"/>
      <c r="G610" s="83"/>
    </row>
    <row r="611" spans="1:7" x14ac:dyDescent="0.35">
      <c r="A611" s="83"/>
      <c r="B611" s="83"/>
      <c r="C611" s="83"/>
      <c r="D611" s="83"/>
      <c r="E611" s="83"/>
      <c r="F611" s="83"/>
      <c r="G611" s="83"/>
    </row>
    <row r="613" spans="1:7" ht="30.75" customHeight="1" x14ac:dyDescent="0.35">
      <c r="A613" s="90" t="s">
        <v>233</v>
      </c>
      <c r="B613" s="90"/>
      <c r="C613" s="90"/>
      <c r="D613" s="90"/>
      <c r="E613" s="90"/>
      <c r="F613" s="90"/>
      <c r="G613" s="90"/>
    </row>
    <row r="615" spans="1:7" x14ac:dyDescent="0.35">
      <c r="A615" s="80" t="s">
        <v>234</v>
      </c>
      <c r="B615" s="81"/>
      <c r="C615" s="81"/>
      <c r="D615" s="81"/>
      <c r="E615" s="81"/>
      <c r="F615" s="81"/>
      <c r="G615" s="81"/>
    </row>
    <row r="616" spans="1:7" x14ac:dyDescent="0.35">
      <c r="A616" s="81"/>
      <c r="B616" s="81"/>
      <c r="C616" s="81"/>
      <c r="D616" s="81"/>
      <c r="E616" s="81"/>
      <c r="F616" s="81"/>
      <c r="G616" s="81"/>
    </row>
    <row r="618" spans="1:7" x14ac:dyDescent="0.35">
      <c r="A618" t="s">
        <v>239</v>
      </c>
    </row>
    <row r="619" spans="1:7" ht="15" customHeight="1" x14ac:dyDescent="0.35">
      <c r="A619" s="108" t="s">
        <v>236</v>
      </c>
      <c r="B619" s="109"/>
      <c r="C619" s="84"/>
      <c r="D619" s="84"/>
      <c r="E619" s="84"/>
      <c r="F619" s="110"/>
      <c r="G619" s="22"/>
    </row>
    <row r="620" spans="1:7" ht="28.5" customHeight="1" x14ac:dyDescent="0.35">
      <c r="A620" s="108" t="s">
        <v>238</v>
      </c>
      <c r="B620" s="109"/>
      <c r="C620" s="84"/>
      <c r="D620" s="84"/>
      <c r="E620" s="84"/>
      <c r="F620" s="110"/>
      <c r="G620" s="22"/>
    </row>
    <row r="621" spans="1:7" ht="15" customHeight="1" x14ac:dyDescent="0.35">
      <c r="A621" s="108" t="s">
        <v>237</v>
      </c>
      <c r="B621" s="109"/>
      <c r="C621" s="84"/>
      <c r="D621" s="84"/>
      <c r="E621" s="84"/>
      <c r="F621" s="110"/>
      <c r="G621" s="22"/>
    </row>
    <row r="623" spans="1:7" x14ac:dyDescent="0.35">
      <c r="A623" t="s">
        <v>24</v>
      </c>
    </row>
    <row r="624" spans="1:7" x14ac:dyDescent="0.35">
      <c r="A624" s="82"/>
      <c r="B624" s="82"/>
      <c r="C624" s="82"/>
      <c r="D624" s="82"/>
      <c r="E624" s="82"/>
      <c r="F624" s="82"/>
      <c r="G624" s="82"/>
    </row>
    <row r="625" spans="1:7" x14ac:dyDescent="0.35">
      <c r="A625" s="82"/>
      <c r="B625" s="82"/>
      <c r="C625" s="82"/>
      <c r="D625" s="82"/>
      <c r="E625" s="82"/>
      <c r="F625" s="82"/>
      <c r="G625" s="82"/>
    </row>
    <row r="626" spans="1:7" x14ac:dyDescent="0.35">
      <c r="A626" s="77"/>
      <c r="B626" s="77"/>
      <c r="C626" s="77"/>
      <c r="D626" s="77"/>
      <c r="E626" s="77"/>
      <c r="F626" s="77"/>
      <c r="G626" s="77"/>
    </row>
    <row r="627" spans="1:7" ht="29.25" customHeight="1" x14ac:dyDescent="0.35">
      <c r="A627" s="90" t="s">
        <v>240</v>
      </c>
      <c r="B627" s="90"/>
      <c r="C627" s="90"/>
      <c r="D627" s="90"/>
      <c r="E627" s="90"/>
      <c r="F627" s="90"/>
      <c r="G627" s="90"/>
    </row>
    <row r="628" spans="1:7" x14ac:dyDescent="0.35">
      <c r="A628" s="19" t="s">
        <v>319</v>
      </c>
    </row>
    <row r="629" spans="1:7" ht="15" customHeight="1" x14ac:dyDescent="0.35">
      <c r="A629" s="106" t="s">
        <v>340</v>
      </c>
      <c r="B629" s="106"/>
      <c r="C629" s="107"/>
      <c r="D629" s="107"/>
      <c r="E629" s="107"/>
      <c r="F629" s="107"/>
      <c r="G629" s="107"/>
    </row>
    <row r="630" spans="1:7" ht="15" customHeight="1" x14ac:dyDescent="0.35">
      <c r="C630" s="3" t="s">
        <v>53</v>
      </c>
      <c r="D630" s="3" t="s">
        <v>54</v>
      </c>
      <c r="E630" s="3" t="s">
        <v>52</v>
      </c>
      <c r="F630" s="3" t="s">
        <v>55</v>
      </c>
      <c r="G630" s="26" t="s">
        <v>42</v>
      </c>
    </row>
    <row r="631" spans="1:7" x14ac:dyDescent="0.35">
      <c r="A631" s="97" t="s">
        <v>158</v>
      </c>
      <c r="B631" s="97"/>
      <c r="C631" s="22"/>
      <c r="D631" s="22"/>
      <c r="E631" s="22"/>
      <c r="F631" s="22"/>
      <c r="G631" s="27">
        <f>SUM(C631:F631)</f>
        <v>0</v>
      </c>
    </row>
    <row r="632" spans="1:7" x14ac:dyDescent="0.35">
      <c r="A632" s="97" t="s">
        <v>159</v>
      </c>
      <c r="B632" s="97"/>
      <c r="C632" s="22"/>
      <c r="D632" s="22"/>
      <c r="E632" s="22"/>
      <c r="F632" s="22"/>
      <c r="G632" s="27">
        <f>SUM(C632:F632)</f>
        <v>0</v>
      </c>
    </row>
    <row r="633" spans="1:7" x14ac:dyDescent="0.35">
      <c r="A633" s="97" t="s">
        <v>160</v>
      </c>
      <c r="B633" s="97"/>
      <c r="C633" s="22"/>
      <c r="D633" s="22"/>
      <c r="E633" s="22"/>
      <c r="F633" s="22"/>
      <c r="G633" s="27">
        <f t="shared" ref="G633:G649" si="9">SUM(C633:F633)</f>
        <v>0</v>
      </c>
    </row>
    <row r="634" spans="1:7" x14ac:dyDescent="0.35">
      <c r="A634" s="97" t="s">
        <v>161</v>
      </c>
      <c r="B634" s="97"/>
      <c r="C634" s="22"/>
      <c r="D634" s="22"/>
      <c r="E634" s="22"/>
      <c r="F634" s="22"/>
      <c r="G634" s="27">
        <f t="shared" si="9"/>
        <v>0</v>
      </c>
    </row>
    <row r="635" spans="1:7" x14ac:dyDescent="0.35">
      <c r="A635" s="97" t="s">
        <v>162</v>
      </c>
      <c r="B635" s="97"/>
      <c r="C635" s="22"/>
      <c r="D635" s="22"/>
      <c r="E635" s="22"/>
      <c r="F635" s="22"/>
      <c r="G635" s="27">
        <f t="shared" si="9"/>
        <v>0</v>
      </c>
    </row>
    <row r="636" spans="1:7" ht="15" customHeight="1" x14ac:dyDescent="0.35">
      <c r="A636" s="98" t="s">
        <v>241</v>
      </c>
      <c r="B636" s="99"/>
      <c r="C636" s="22"/>
      <c r="D636" s="22"/>
      <c r="E636" s="22"/>
      <c r="F636" s="22"/>
      <c r="G636" s="27">
        <f t="shared" si="9"/>
        <v>0</v>
      </c>
    </row>
    <row r="637" spans="1:7" ht="26.25" customHeight="1" x14ac:dyDescent="0.35">
      <c r="A637" s="98" t="s">
        <v>164</v>
      </c>
      <c r="B637" s="99"/>
      <c r="C637" s="22"/>
      <c r="D637" s="22"/>
      <c r="E637" s="22"/>
      <c r="F637" s="22"/>
      <c r="G637" s="27">
        <f t="shared" si="9"/>
        <v>0</v>
      </c>
    </row>
    <row r="638" spans="1:7" ht="25.5" customHeight="1" x14ac:dyDescent="0.35">
      <c r="A638" s="98" t="s">
        <v>242</v>
      </c>
      <c r="B638" s="99"/>
      <c r="C638" s="22"/>
      <c r="D638" s="22"/>
      <c r="E638" s="22"/>
      <c r="F638" s="22"/>
      <c r="G638" s="27">
        <f t="shared" si="9"/>
        <v>0</v>
      </c>
    </row>
    <row r="639" spans="1:7" ht="40.5" customHeight="1" x14ac:dyDescent="0.35">
      <c r="A639" s="98" t="s">
        <v>166</v>
      </c>
      <c r="B639" s="99"/>
      <c r="C639" s="22"/>
      <c r="D639" s="22"/>
      <c r="E639" s="22"/>
      <c r="F639" s="22"/>
      <c r="G639" s="27">
        <f t="shared" si="9"/>
        <v>0</v>
      </c>
    </row>
    <row r="640" spans="1:7" ht="15" customHeight="1" x14ac:dyDescent="0.35">
      <c r="A640" s="98" t="s">
        <v>243</v>
      </c>
      <c r="B640" s="99"/>
      <c r="C640" s="22"/>
      <c r="D640" s="22"/>
      <c r="E640" s="22"/>
      <c r="F640" s="22"/>
      <c r="G640" s="27">
        <f t="shared" si="9"/>
        <v>0</v>
      </c>
    </row>
    <row r="641" spans="1:7" ht="53.25" customHeight="1" x14ac:dyDescent="0.35">
      <c r="A641" s="98" t="s">
        <v>366</v>
      </c>
      <c r="B641" s="99"/>
      <c r="C641" s="22"/>
      <c r="D641" s="22"/>
      <c r="E641" s="22"/>
      <c r="F641" s="22"/>
      <c r="G641" s="27">
        <f t="shared" si="9"/>
        <v>0</v>
      </c>
    </row>
    <row r="642" spans="1:7" ht="40.5" customHeight="1" x14ac:dyDescent="0.35">
      <c r="A642" s="98" t="s">
        <v>336</v>
      </c>
      <c r="B642" s="99"/>
      <c r="C642" s="22"/>
      <c r="D642" s="22"/>
      <c r="E642" s="22"/>
      <c r="F642" s="22"/>
      <c r="G642" s="27">
        <f t="shared" si="9"/>
        <v>0</v>
      </c>
    </row>
    <row r="643" spans="1:7" x14ac:dyDescent="0.35">
      <c r="A643" s="98" t="s">
        <v>169</v>
      </c>
      <c r="B643" s="99"/>
      <c r="C643" s="22"/>
      <c r="D643" s="22"/>
      <c r="E643" s="22"/>
      <c r="F643" s="22"/>
      <c r="G643" s="27">
        <f t="shared" si="9"/>
        <v>0</v>
      </c>
    </row>
    <row r="644" spans="1:7" x14ac:dyDescent="0.35">
      <c r="A644" s="98" t="s">
        <v>170</v>
      </c>
      <c r="B644" s="99"/>
      <c r="C644" s="22"/>
      <c r="D644" s="22"/>
      <c r="E644" s="22"/>
      <c r="F644" s="22"/>
      <c r="G644" s="27">
        <f t="shared" si="9"/>
        <v>0</v>
      </c>
    </row>
    <row r="645" spans="1:7" x14ac:dyDescent="0.35">
      <c r="A645" s="98" t="s">
        <v>171</v>
      </c>
      <c r="B645" s="99"/>
      <c r="C645" s="22"/>
      <c r="D645" s="22"/>
      <c r="E645" s="22"/>
      <c r="F645" s="22"/>
      <c r="G645" s="27">
        <f t="shared" si="9"/>
        <v>0</v>
      </c>
    </row>
    <row r="646" spans="1:7" ht="27.75" customHeight="1" x14ac:dyDescent="0.35">
      <c r="A646" s="98" t="s">
        <v>172</v>
      </c>
      <c r="B646" s="99"/>
      <c r="C646" s="22"/>
      <c r="D646" s="22"/>
      <c r="E646" s="22"/>
      <c r="F646" s="22"/>
      <c r="G646" s="27">
        <f t="shared" si="9"/>
        <v>0</v>
      </c>
    </row>
    <row r="647" spans="1:7" ht="39.75" customHeight="1" x14ac:dyDescent="0.35">
      <c r="A647" s="98" t="s">
        <v>173</v>
      </c>
      <c r="B647" s="99"/>
      <c r="C647" s="22"/>
      <c r="D647" s="22"/>
      <c r="E647" s="22"/>
      <c r="F647" s="22"/>
      <c r="G647" s="27">
        <f t="shared" si="9"/>
        <v>0</v>
      </c>
    </row>
    <row r="648" spans="1:7" ht="39" customHeight="1" x14ac:dyDescent="0.35">
      <c r="A648" s="98" t="s">
        <v>304</v>
      </c>
      <c r="B648" s="99"/>
      <c r="C648" s="22"/>
      <c r="D648" s="22"/>
      <c r="E648" s="22"/>
      <c r="F648" s="22"/>
      <c r="G648" s="27">
        <f t="shared" si="9"/>
        <v>0</v>
      </c>
    </row>
    <row r="649" spans="1:7" ht="17.25" customHeight="1" x14ac:dyDescent="0.35">
      <c r="A649" s="98" t="s">
        <v>244</v>
      </c>
      <c r="B649" s="99"/>
      <c r="C649" s="22"/>
      <c r="D649" s="22"/>
      <c r="E649" s="22"/>
      <c r="F649" s="22"/>
      <c r="G649" s="27">
        <f t="shared" si="9"/>
        <v>0</v>
      </c>
    </row>
    <row r="650" spans="1:7" ht="12.75" customHeight="1" x14ac:dyDescent="0.35">
      <c r="A650" s="97" t="s">
        <v>174</v>
      </c>
      <c r="B650" s="97"/>
    </row>
    <row r="651" spans="1:7" x14ac:dyDescent="0.35">
      <c r="A651" s="94"/>
      <c r="B651" s="94"/>
      <c r="C651" s="22"/>
      <c r="D651" s="22"/>
      <c r="E651" s="22"/>
      <c r="F651" s="22"/>
      <c r="G651" s="27">
        <f t="shared" ref="G651:G658" si="10">SUM(C651:F651)</f>
        <v>0</v>
      </c>
    </row>
    <row r="652" spans="1:7" ht="15" customHeight="1" x14ac:dyDescent="0.35">
      <c r="A652" s="94"/>
      <c r="B652" s="94"/>
      <c r="C652" s="22"/>
      <c r="D652" s="22"/>
      <c r="E652" s="22"/>
      <c r="F652" s="22"/>
      <c r="G652" s="27">
        <f t="shared" si="10"/>
        <v>0</v>
      </c>
    </row>
    <row r="653" spans="1:7" x14ac:dyDescent="0.35">
      <c r="A653" s="61"/>
      <c r="B653" s="62"/>
      <c r="C653" s="22"/>
      <c r="D653" s="22"/>
      <c r="E653" s="22"/>
      <c r="F653" s="22"/>
      <c r="G653" s="27">
        <f t="shared" si="10"/>
        <v>0</v>
      </c>
    </row>
    <row r="654" spans="1:7" x14ac:dyDescent="0.35">
      <c r="A654" s="95"/>
      <c r="B654" s="96"/>
      <c r="C654" s="22"/>
      <c r="D654" s="22"/>
      <c r="E654" s="22"/>
      <c r="F654" s="22"/>
      <c r="G654" s="27">
        <f t="shared" si="10"/>
        <v>0</v>
      </c>
    </row>
    <row r="655" spans="1:7" ht="15" customHeight="1" x14ac:dyDescent="0.35">
      <c r="A655" s="94"/>
      <c r="B655" s="94"/>
      <c r="C655" s="22"/>
      <c r="D655" s="22"/>
      <c r="E655" s="22"/>
      <c r="F655" s="22"/>
      <c r="G655" s="27">
        <f t="shared" si="10"/>
        <v>0</v>
      </c>
    </row>
    <row r="656" spans="1:7" x14ac:dyDescent="0.35">
      <c r="A656" s="94"/>
      <c r="B656" s="94"/>
      <c r="C656" s="22"/>
      <c r="D656" s="22"/>
      <c r="E656" s="22"/>
      <c r="F656" s="22"/>
      <c r="G656" s="27">
        <f t="shared" si="10"/>
        <v>0</v>
      </c>
    </row>
    <row r="657" spans="1:7" x14ac:dyDescent="0.35">
      <c r="A657" s="94"/>
      <c r="B657" s="94"/>
      <c r="C657" s="22"/>
      <c r="D657" s="22"/>
      <c r="E657" s="22"/>
      <c r="F657" s="22"/>
      <c r="G657" s="27">
        <f t="shared" si="10"/>
        <v>0</v>
      </c>
    </row>
    <row r="658" spans="1:7" x14ac:dyDescent="0.35">
      <c r="A658" s="97" t="s">
        <v>205</v>
      </c>
      <c r="B658" s="97"/>
      <c r="C658" s="22"/>
      <c r="D658" s="22"/>
      <c r="E658" s="22"/>
      <c r="F658" s="22"/>
      <c r="G658" s="27">
        <f t="shared" si="10"/>
        <v>0</v>
      </c>
    </row>
    <row r="659" spans="1:7" x14ac:dyDescent="0.35">
      <c r="B659" s="2" t="s">
        <v>42</v>
      </c>
      <c r="C659" s="25">
        <f>SUM(C651:C658)+SUM(C631:C649)</f>
        <v>0</v>
      </c>
      <c r="D659" s="25">
        <f t="shared" ref="D659:G659" si="11">SUM(D651:D658)+SUM(D631:D649)</f>
        <v>0</v>
      </c>
      <c r="E659" s="25">
        <f t="shared" si="11"/>
        <v>0</v>
      </c>
      <c r="F659" s="25">
        <f t="shared" si="11"/>
        <v>0</v>
      </c>
      <c r="G659" s="25">
        <f t="shared" si="11"/>
        <v>0</v>
      </c>
    </row>
    <row r="660" spans="1:7" x14ac:dyDescent="0.35">
      <c r="B660" s="105" t="str">
        <f>IF((C659=C127),"","le total n'est pas égal au nombre de femmes de la file active indiqué au IV.")</f>
        <v/>
      </c>
      <c r="C660" s="81"/>
      <c r="D660" s="63"/>
      <c r="F660" s="105" t="str">
        <f>IF((F659=F127),"","le total n'est pas égal au nombre de mineurs de la file active indiqué au IV.")</f>
        <v/>
      </c>
      <c r="G660" s="81"/>
    </row>
    <row r="661" spans="1:7" ht="20.25" customHeight="1" x14ac:dyDescent="0.35">
      <c r="B661" s="81"/>
      <c r="C661" s="81"/>
      <c r="D661" s="63"/>
      <c r="E661" s="63"/>
      <c r="F661" s="81"/>
      <c r="G661" s="81"/>
    </row>
    <row r="662" spans="1:7" x14ac:dyDescent="0.35">
      <c r="C662" s="105" t="str">
        <f>IF((D659=D127),"","le total n'est pas égal au nombre d'homme de la file active indiqué en IV.")</f>
        <v/>
      </c>
      <c r="D662" s="81"/>
      <c r="E662" s="105" t="str">
        <f>IF((E659=E127),"","le total n'est pas égal au nombre de personnes transgenres de la file active indiqué en IV.")</f>
        <v/>
      </c>
      <c r="F662" s="81"/>
      <c r="G662" s="81"/>
    </row>
    <row r="663" spans="1:7" ht="18.75" customHeight="1" x14ac:dyDescent="0.35">
      <c r="C663" s="81"/>
      <c r="D663" s="81"/>
      <c r="E663" s="81"/>
      <c r="F663" s="81"/>
      <c r="G663" s="81"/>
    </row>
    <row r="664" spans="1:7" ht="15" customHeight="1" x14ac:dyDescent="0.35">
      <c r="A664" t="s">
        <v>245</v>
      </c>
    </row>
    <row r="665" spans="1:7" ht="25.5" customHeight="1" x14ac:dyDescent="0.35">
      <c r="A665" s="101" t="s">
        <v>342</v>
      </c>
      <c r="B665" s="102"/>
      <c r="C665" s="102"/>
      <c r="D665" s="102"/>
      <c r="E665" s="102"/>
      <c r="F665" s="102"/>
      <c r="G665" s="102"/>
    </row>
    <row r="666" spans="1:7" ht="10.5" customHeight="1" x14ac:dyDescent="0.35">
      <c r="A666" s="65"/>
      <c r="B666" s="40"/>
      <c r="C666" s="40"/>
      <c r="D666" s="40"/>
      <c r="E666" s="40"/>
      <c r="F666" s="40"/>
      <c r="G666" s="40"/>
    </row>
    <row r="667" spans="1:7" ht="28.5" customHeight="1" x14ac:dyDescent="0.35">
      <c r="A667" s="79" t="s">
        <v>343</v>
      </c>
      <c r="B667" s="79"/>
      <c r="C667" s="79"/>
      <c r="D667" s="79"/>
      <c r="E667" s="79"/>
      <c r="F667" s="79"/>
      <c r="G667" s="22"/>
    </row>
    <row r="669" spans="1:7" x14ac:dyDescent="0.35">
      <c r="A669" s="100" t="s">
        <v>341</v>
      </c>
      <c r="B669" s="100"/>
      <c r="C669" s="81"/>
      <c r="D669" s="81"/>
      <c r="E669" s="81"/>
      <c r="F669" s="81"/>
      <c r="G669" s="81"/>
    </row>
    <row r="670" spans="1:7" x14ac:dyDescent="0.35">
      <c r="A670" s="81"/>
      <c r="B670" s="81"/>
      <c r="C670" s="81"/>
      <c r="D670" s="81"/>
      <c r="E670" s="81"/>
      <c r="F670" s="81"/>
      <c r="G670" s="81"/>
    </row>
    <row r="671" spans="1:7" ht="24.75" customHeight="1" x14ac:dyDescent="0.35">
      <c r="A671" s="103" t="s">
        <v>246</v>
      </c>
      <c r="B671" s="104"/>
      <c r="C671" s="104"/>
      <c r="D671" s="104"/>
      <c r="E671" s="104"/>
      <c r="F671" s="104"/>
      <c r="G671" s="104"/>
    </row>
    <row r="673" spans="1:7" x14ac:dyDescent="0.35">
      <c r="C673" s="3" t="s">
        <v>53</v>
      </c>
      <c r="D673" s="3" t="s">
        <v>54</v>
      </c>
      <c r="E673" s="3" t="s">
        <v>52</v>
      </c>
      <c r="F673" s="3" t="s">
        <v>55</v>
      </c>
      <c r="G673" s="26" t="s">
        <v>42</v>
      </c>
    </row>
    <row r="674" spans="1:7" x14ac:dyDescent="0.35">
      <c r="A674" s="97" t="s">
        <v>158</v>
      </c>
      <c r="B674" s="97"/>
      <c r="C674" s="22"/>
      <c r="D674" s="22"/>
      <c r="E674" s="22"/>
      <c r="F674" s="22"/>
      <c r="G674" s="27">
        <f>SUM(C674:F674)</f>
        <v>0</v>
      </c>
    </row>
    <row r="675" spans="1:7" x14ac:dyDescent="0.35">
      <c r="A675" s="97" t="s">
        <v>159</v>
      </c>
      <c r="B675" s="97"/>
      <c r="C675" s="22"/>
      <c r="D675" s="22"/>
      <c r="E675" s="22"/>
      <c r="F675" s="22"/>
      <c r="G675" s="27">
        <f>SUM(C675:F675)</f>
        <v>0</v>
      </c>
    </row>
    <row r="676" spans="1:7" x14ac:dyDescent="0.35">
      <c r="A676" s="97" t="s">
        <v>160</v>
      </c>
      <c r="B676" s="97"/>
      <c r="C676" s="22"/>
      <c r="D676" s="22"/>
      <c r="E676" s="22"/>
      <c r="F676" s="22"/>
      <c r="G676" s="27">
        <f t="shared" ref="G676:G690" si="12">SUM(C676:F676)</f>
        <v>0</v>
      </c>
    </row>
    <row r="677" spans="1:7" x14ac:dyDescent="0.35">
      <c r="A677" s="97" t="s">
        <v>161</v>
      </c>
      <c r="B677" s="97"/>
      <c r="C677" s="22"/>
      <c r="D677" s="22"/>
      <c r="E677" s="22"/>
      <c r="F677" s="22"/>
      <c r="G677" s="27">
        <f t="shared" si="12"/>
        <v>0</v>
      </c>
    </row>
    <row r="678" spans="1:7" x14ac:dyDescent="0.35">
      <c r="A678" s="97" t="s">
        <v>162</v>
      </c>
      <c r="B678" s="97"/>
      <c r="C678" s="22"/>
      <c r="D678" s="22"/>
      <c r="E678" s="22"/>
      <c r="F678" s="22"/>
      <c r="G678" s="27">
        <f t="shared" si="12"/>
        <v>0</v>
      </c>
    </row>
    <row r="679" spans="1:7" x14ac:dyDescent="0.35">
      <c r="A679" s="98" t="s">
        <v>241</v>
      </c>
      <c r="B679" s="99"/>
      <c r="C679" s="22"/>
      <c r="D679" s="22"/>
      <c r="E679" s="22"/>
      <c r="F679" s="22"/>
      <c r="G679" s="27">
        <f t="shared" si="12"/>
        <v>0</v>
      </c>
    </row>
    <row r="680" spans="1:7" ht="26.25" customHeight="1" x14ac:dyDescent="0.35">
      <c r="A680" s="98" t="s">
        <v>164</v>
      </c>
      <c r="B680" s="99"/>
      <c r="C680" s="22"/>
      <c r="D680" s="22"/>
      <c r="E680" s="22"/>
      <c r="F680" s="22"/>
      <c r="G680" s="27">
        <f t="shared" si="12"/>
        <v>0</v>
      </c>
    </row>
    <row r="681" spans="1:7" ht="26.25" customHeight="1" x14ac:dyDescent="0.35">
      <c r="A681" s="98" t="s">
        <v>242</v>
      </c>
      <c r="B681" s="99"/>
      <c r="C681" s="22"/>
      <c r="D681" s="22"/>
      <c r="E681" s="22"/>
      <c r="F681" s="22"/>
      <c r="G681" s="27">
        <f t="shared" si="12"/>
        <v>0</v>
      </c>
    </row>
    <row r="682" spans="1:7" ht="38.25" customHeight="1" x14ac:dyDescent="0.35">
      <c r="A682" s="98" t="s">
        <v>166</v>
      </c>
      <c r="B682" s="99"/>
      <c r="C682" s="22"/>
      <c r="D682" s="22"/>
      <c r="E682" s="22"/>
      <c r="F682" s="22"/>
      <c r="G682" s="27">
        <f t="shared" si="12"/>
        <v>0</v>
      </c>
    </row>
    <row r="683" spans="1:7" x14ac:dyDescent="0.35">
      <c r="A683" s="98" t="s">
        <v>243</v>
      </c>
      <c r="B683" s="99"/>
      <c r="C683" s="22"/>
      <c r="D683" s="22"/>
      <c r="E683" s="22"/>
      <c r="F683" s="22"/>
      <c r="G683" s="27">
        <f t="shared" si="12"/>
        <v>0</v>
      </c>
    </row>
    <row r="684" spans="1:7" ht="53.25" customHeight="1" x14ac:dyDescent="0.35">
      <c r="A684" s="98" t="s">
        <v>366</v>
      </c>
      <c r="B684" s="99"/>
      <c r="C684" s="22"/>
      <c r="D684" s="22"/>
      <c r="E684" s="22"/>
      <c r="F684" s="22"/>
      <c r="G684" s="27">
        <f t="shared" si="12"/>
        <v>0</v>
      </c>
    </row>
    <row r="685" spans="1:7" x14ac:dyDescent="0.35">
      <c r="A685" s="98" t="s">
        <v>170</v>
      </c>
      <c r="B685" s="99"/>
      <c r="C685" s="22"/>
      <c r="D685" s="22"/>
      <c r="E685" s="22"/>
      <c r="F685" s="22"/>
      <c r="G685" s="27">
        <f t="shared" si="12"/>
        <v>0</v>
      </c>
    </row>
    <row r="686" spans="1:7" x14ac:dyDescent="0.35">
      <c r="A686" s="98" t="s">
        <v>171</v>
      </c>
      <c r="B686" s="99"/>
      <c r="C686" s="22"/>
      <c r="D686" s="22"/>
      <c r="E686" s="22"/>
      <c r="F686" s="22"/>
      <c r="G686" s="27">
        <f t="shared" si="12"/>
        <v>0</v>
      </c>
    </row>
    <row r="687" spans="1:7" ht="25.5" customHeight="1" x14ac:dyDescent="0.35">
      <c r="A687" s="98" t="s">
        <v>172</v>
      </c>
      <c r="B687" s="99"/>
      <c r="C687" s="22"/>
      <c r="D687" s="22"/>
      <c r="E687" s="22"/>
      <c r="F687" s="22"/>
      <c r="G687" s="27">
        <f t="shared" si="12"/>
        <v>0</v>
      </c>
    </row>
    <row r="688" spans="1:7" ht="41.25" customHeight="1" x14ac:dyDescent="0.35">
      <c r="A688" s="98" t="s">
        <v>365</v>
      </c>
      <c r="B688" s="99"/>
      <c r="C688" s="22"/>
      <c r="D688" s="22"/>
      <c r="E688" s="22"/>
      <c r="F688" s="22"/>
      <c r="G688" s="27">
        <f t="shared" si="12"/>
        <v>0</v>
      </c>
    </row>
    <row r="689" spans="1:14" ht="37.5" customHeight="1" x14ac:dyDescent="0.35">
      <c r="A689" s="98" t="s">
        <v>304</v>
      </c>
      <c r="B689" s="99"/>
      <c r="C689" s="22"/>
      <c r="D689" s="22"/>
      <c r="E689" s="22"/>
      <c r="F689" s="22"/>
      <c r="G689" s="27">
        <f t="shared" si="12"/>
        <v>0</v>
      </c>
    </row>
    <row r="690" spans="1:14" x14ac:dyDescent="0.35">
      <c r="A690" s="98" t="s">
        <v>367</v>
      </c>
      <c r="B690" s="99"/>
      <c r="C690" s="22"/>
      <c r="D690" s="22"/>
      <c r="E690" s="22"/>
      <c r="F690" s="22"/>
      <c r="G690" s="27">
        <f t="shared" si="12"/>
        <v>0</v>
      </c>
    </row>
    <row r="691" spans="1:14" x14ac:dyDescent="0.35">
      <c r="A691" s="98" t="s">
        <v>247</v>
      </c>
      <c r="B691" s="99"/>
      <c r="C691" s="22"/>
      <c r="D691" s="22"/>
      <c r="E691" s="22"/>
      <c r="F691" s="22"/>
      <c r="G691" s="27">
        <f t="shared" ref="G691" si="13">SUM(C691:F691)</f>
        <v>0</v>
      </c>
      <c r="N691" t="s">
        <v>368</v>
      </c>
    </row>
    <row r="692" spans="1:14" x14ac:dyDescent="0.35">
      <c r="A692" s="97" t="s">
        <v>174</v>
      </c>
      <c r="B692" s="97"/>
    </row>
    <row r="693" spans="1:14" x14ac:dyDescent="0.35">
      <c r="A693" s="94"/>
      <c r="B693" s="94"/>
      <c r="C693" s="22"/>
      <c r="D693" s="22"/>
      <c r="E693" s="22"/>
      <c r="F693" s="22"/>
      <c r="G693" s="27">
        <f t="shared" ref="G693:G700" si="14">SUM(C693:F693)</f>
        <v>0</v>
      </c>
    </row>
    <row r="694" spans="1:14" x14ac:dyDescent="0.35">
      <c r="A694" s="94"/>
      <c r="B694" s="94"/>
      <c r="C694" s="22"/>
      <c r="D694" s="22"/>
      <c r="E694" s="22"/>
      <c r="F694" s="22"/>
      <c r="G694" s="27">
        <f t="shared" si="14"/>
        <v>0</v>
      </c>
    </row>
    <row r="695" spans="1:14" x14ac:dyDescent="0.35">
      <c r="A695" s="61"/>
      <c r="B695" s="62"/>
      <c r="C695" s="22"/>
      <c r="D695" s="22"/>
      <c r="E695" s="22"/>
      <c r="F695" s="22"/>
      <c r="G695" s="27">
        <f t="shared" si="14"/>
        <v>0</v>
      </c>
    </row>
    <row r="696" spans="1:14" x14ac:dyDescent="0.35">
      <c r="A696" s="95"/>
      <c r="B696" s="96"/>
      <c r="C696" s="22"/>
      <c r="D696" s="22"/>
      <c r="E696" s="22"/>
      <c r="F696" s="22"/>
      <c r="G696" s="27">
        <f t="shared" si="14"/>
        <v>0</v>
      </c>
    </row>
    <row r="697" spans="1:14" x14ac:dyDescent="0.35">
      <c r="A697" s="94"/>
      <c r="B697" s="94"/>
      <c r="C697" s="22"/>
      <c r="D697" s="22"/>
      <c r="E697" s="22"/>
      <c r="F697" s="22"/>
      <c r="G697" s="27">
        <f t="shared" si="14"/>
        <v>0</v>
      </c>
    </row>
    <row r="698" spans="1:14" x14ac:dyDescent="0.35">
      <c r="A698" s="94"/>
      <c r="B698" s="94"/>
      <c r="C698" s="22"/>
      <c r="D698" s="22"/>
      <c r="E698" s="22"/>
      <c r="F698" s="22"/>
      <c r="G698" s="27">
        <f t="shared" si="14"/>
        <v>0</v>
      </c>
    </row>
    <row r="699" spans="1:14" x14ac:dyDescent="0.35">
      <c r="A699" s="94"/>
      <c r="B699" s="94"/>
      <c r="C699" s="22"/>
      <c r="D699" s="22"/>
      <c r="E699" s="22"/>
      <c r="F699" s="22"/>
      <c r="G699" s="27">
        <f t="shared" si="14"/>
        <v>0</v>
      </c>
    </row>
    <row r="700" spans="1:14" x14ac:dyDescent="0.35">
      <c r="A700" s="97" t="s">
        <v>205</v>
      </c>
      <c r="B700" s="97"/>
      <c r="C700" s="22"/>
      <c r="D700" s="22"/>
      <c r="E700" s="22"/>
      <c r="F700" s="22"/>
      <c r="G700" s="27">
        <f t="shared" si="14"/>
        <v>0</v>
      </c>
    </row>
    <row r="701" spans="1:14" x14ac:dyDescent="0.35">
      <c r="B701" s="2" t="s">
        <v>42</v>
      </c>
      <c r="C701" s="25">
        <f>SUM(C693:C700)+SUM(C674:C691)</f>
        <v>0</v>
      </c>
      <c r="D701" s="25">
        <f t="shared" ref="D701:G701" si="15">SUM(D693:D700)+SUM(D674:D691)</f>
        <v>0</v>
      </c>
      <c r="E701" s="25">
        <f t="shared" si="15"/>
        <v>0</v>
      </c>
      <c r="F701" s="25">
        <f t="shared" si="15"/>
        <v>0</v>
      </c>
      <c r="G701" s="25">
        <f t="shared" si="15"/>
        <v>0</v>
      </c>
    </row>
    <row r="703" spans="1:14" x14ac:dyDescent="0.35">
      <c r="A703" s="88" t="s">
        <v>369</v>
      </c>
      <c r="B703" s="89"/>
      <c r="C703" s="89"/>
      <c r="D703" s="89"/>
      <c r="E703" s="89"/>
      <c r="F703" s="89"/>
      <c r="G703" s="89"/>
    </row>
    <row r="705" spans="1:7" ht="33.75" customHeight="1" x14ac:dyDescent="0.35">
      <c r="A705" s="79" t="s">
        <v>265</v>
      </c>
      <c r="B705" s="79"/>
      <c r="C705" s="79"/>
      <c r="D705" s="79"/>
      <c r="E705" s="79"/>
      <c r="F705" s="79"/>
      <c r="G705" s="69">
        <f>G129</f>
        <v>0</v>
      </c>
    </row>
    <row r="706" spans="1:7" x14ac:dyDescent="0.35">
      <c r="A706" s="46"/>
      <c r="B706" s="46"/>
      <c r="C706" s="46"/>
      <c r="D706" s="46"/>
      <c r="E706" s="46"/>
      <c r="F706" s="46"/>
      <c r="G706" s="66"/>
    </row>
    <row r="707" spans="1:7" x14ac:dyDescent="0.35">
      <c r="A707" s="92" t="s">
        <v>263</v>
      </c>
      <c r="B707" s="93"/>
      <c r="C707" s="93"/>
      <c r="D707" s="46"/>
      <c r="E707" s="46"/>
      <c r="F707" s="46"/>
      <c r="G707" s="66"/>
    </row>
    <row r="708" spans="1:7" x14ac:dyDescent="0.35">
      <c r="A708" s="79" t="s">
        <v>344</v>
      </c>
      <c r="B708" s="79"/>
      <c r="C708" s="79"/>
      <c r="D708" s="79"/>
      <c r="E708" s="79"/>
      <c r="F708" s="79"/>
      <c r="G708" s="22"/>
    </row>
    <row r="709" spans="1:7" ht="30" customHeight="1" x14ac:dyDescent="0.35">
      <c r="A709" s="79" t="s">
        <v>345</v>
      </c>
      <c r="B709" s="79"/>
      <c r="C709" s="79"/>
      <c r="D709" s="79"/>
      <c r="E709" s="79"/>
      <c r="F709" s="79"/>
      <c r="G709" s="22"/>
    </row>
    <row r="710" spans="1:7" ht="30" customHeight="1" x14ac:dyDescent="0.35">
      <c r="A710" s="79" t="s">
        <v>346</v>
      </c>
      <c r="B710" s="79"/>
      <c r="C710" s="79"/>
      <c r="D710" s="79"/>
      <c r="E710" s="79"/>
      <c r="F710" s="79"/>
      <c r="G710" s="22"/>
    </row>
    <row r="711" spans="1:7" x14ac:dyDescent="0.35">
      <c r="A711" s="68"/>
      <c r="F711" s="2" t="s">
        <v>139</v>
      </c>
      <c r="G711" s="25">
        <f>SUM(G708:G710)</f>
        <v>0</v>
      </c>
    </row>
    <row r="712" spans="1:7" x14ac:dyDescent="0.35">
      <c r="A712" s="68"/>
      <c r="F712" s="86" t="str">
        <f>IF((G711=G705),"","le total n'est pas égal au nombre de sortants indiqué au IV.")</f>
        <v/>
      </c>
      <c r="G712" s="87"/>
    </row>
    <row r="713" spans="1:7" ht="22.5" customHeight="1" x14ac:dyDescent="0.35">
      <c r="A713" s="68"/>
      <c r="F713" s="87"/>
      <c r="G713" s="87"/>
    </row>
    <row r="714" spans="1:7" ht="11.25" customHeight="1" x14ac:dyDescent="0.35"/>
    <row r="715" spans="1:7" x14ac:dyDescent="0.35">
      <c r="A715" s="90" t="s">
        <v>248</v>
      </c>
      <c r="B715" s="90"/>
      <c r="C715" s="90"/>
      <c r="D715" s="90"/>
      <c r="E715" s="90"/>
      <c r="F715" s="90"/>
      <c r="G715" s="90"/>
    </row>
    <row r="717" spans="1:7" x14ac:dyDescent="0.35">
      <c r="A717" t="s">
        <v>264</v>
      </c>
    </row>
    <row r="719" spans="1:7" x14ac:dyDescent="0.35">
      <c r="A719" s="79" t="s">
        <v>260</v>
      </c>
      <c r="B719" s="79"/>
      <c r="C719" s="79"/>
      <c r="D719" s="79"/>
      <c r="E719" s="79"/>
      <c r="F719" s="79"/>
      <c r="G719" s="22"/>
    </row>
    <row r="720" spans="1:7" x14ac:dyDescent="0.35">
      <c r="A720" s="79" t="s">
        <v>249</v>
      </c>
      <c r="B720" s="79"/>
      <c r="C720" s="79"/>
      <c r="D720" s="79"/>
      <c r="E720" s="79"/>
      <c r="F720" s="79"/>
      <c r="G720" s="22"/>
    </row>
    <row r="721" spans="1:7" x14ac:dyDescent="0.35">
      <c r="A721" s="79" t="s">
        <v>347</v>
      </c>
      <c r="B721" s="79"/>
      <c r="C721" s="79"/>
      <c r="D721" s="79"/>
      <c r="E721" s="79"/>
      <c r="F721" s="79"/>
      <c r="G721" s="22"/>
    </row>
    <row r="722" spans="1:7" ht="46.5" customHeight="1" x14ac:dyDescent="0.35">
      <c r="A722" s="79" t="s">
        <v>322</v>
      </c>
      <c r="B722" s="79"/>
      <c r="C722" s="79"/>
      <c r="D722" s="79"/>
      <c r="E722" s="79"/>
      <c r="F722" s="79"/>
      <c r="G722" s="34"/>
    </row>
    <row r="723" spans="1:7" x14ac:dyDescent="0.35">
      <c r="A723" s="79" t="s">
        <v>250</v>
      </c>
      <c r="B723" s="79"/>
      <c r="C723" s="79"/>
      <c r="D723" s="79"/>
      <c r="E723" s="79"/>
      <c r="F723" s="79"/>
      <c r="G723" s="22"/>
    </row>
    <row r="724" spans="1:7" x14ac:dyDescent="0.35">
      <c r="A724" s="79" t="s">
        <v>268</v>
      </c>
      <c r="B724" s="79"/>
      <c r="C724" s="79"/>
      <c r="D724" s="79"/>
      <c r="E724" s="79"/>
      <c r="F724" s="79"/>
      <c r="G724" s="22"/>
    </row>
    <row r="725" spans="1:7" x14ac:dyDescent="0.35">
      <c r="A725" s="79" t="s">
        <v>252</v>
      </c>
      <c r="B725" s="79"/>
      <c r="C725" s="79"/>
      <c r="D725" s="79"/>
      <c r="E725" s="79"/>
      <c r="F725" s="79"/>
      <c r="G725" s="22"/>
    </row>
    <row r="726" spans="1:7" x14ac:dyDescent="0.35">
      <c r="A726" s="79" t="s">
        <v>251</v>
      </c>
      <c r="B726" s="79"/>
      <c r="C726" s="79"/>
      <c r="D726" s="79"/>
      <c r="E726" s="79"/>
      <c r="F726" s="79"/>
      <c r="G726" s="22"/>
    </row>
    <row r="727" spans="1:7" x14ac:dyDescent="0.35">
      <c r="A727" s="79" t="s">
        <v>254</v>
      </c>
      <c r="B727" s="79"/>
      <c r="C727" s="79"/>
      <c r="D727" s="79"/>
      <c r="E727" s="79"/>
      <c r="F727" s="79"/>
      <c r="G727" s="22"/>
    </row>
    <row r="728" spans="1:7" x14ac:dyDescent="0.35">
      <c r="A728" s="79" t="s">
        <v>253</v>
      </c>
      <c r="B728" s="79"/>
      <c r="C728" s="79"/>
      <c r="D728" s="79"/>
      <c r="E728" s="79"/>
      <c r="F728" s="79"/>
      <c r="G728" s="22"/>
    </row>
    <row r="729" spans="1:7" x14ac:dyDescent="0.35">
      <c r="A729" s="79" t="s">
        <v>255</v>
      </c>
      <c r="B729" s="79"/>
      <c r="C729" s="79"/>
      <c r="D729" s="79"/>
      <c r="E729" s="79"/>
      <c r="F729" s="79"/>
      <c r="G729" s="22"/>
    </row>
    <row r="730" spans="1:7" x14ac:dyDescent="0.35">
      <c r="A730" s="79" t="s">
        <v>256</v>
      </c>
      <c r="B730" s="79"/>
      <c r="C730" s="79"/>
      <c r="D730" s="79"/>
      <c r="E730" s="79"/>
      <c r="F730" s="79"/>
      <c r="G730" s="22"/>
    </row>
    <row r="731" spans="1:7" x14ac:dyDescent="0.35">
      <c r="A731" s="79" t="s">
        <v>324</v>
      </c>
      <c r="B731" s="79"/>
      <c r="C731" s="79"/>
      <c r="D731" s="79"/>
      <c r="E731" s="79"/>
      <c r="F731" s="79"/>
      <c r="G731" s="22"/>
    </row>
    <row r="732" spans="1:7" x14ac:dyDescent="0.35">
      <c r="A732" s="79" t="s">
        <v>348</v>
      </c>
      <c r="B732" s="79"/>
      <c r="C732" s="79"/>
      <c r="D732" s="79"/>
      <c r="E732" s="79"/>
      <c r="F732" s="79"/>
      <c r="G732" s="22"/>
    </row>
    <row r="733" spans="1:7" x14ac:dyDescent="0.35">
      <c r="A733" s="79" t="s">
        <v>259</v>
      </c>
      <c r="B733" s="79"/>
      <c r="C733" s="79"/>
      <c r="D733" s="79"/>
      <c r="E733" s="79"/>
      <c r="F733" s="79"/>
      <c r="G733" s="22"/>
    </row>
    <row r="734" spans="1:7" x14ac:dyDescent="0.35">
      <c r="A734" s="79" t="s">
        <v>257</v>
      </c>
      <c r="B734" s="79"/>
      <c r="C734" s="79"/>
      <c r="D734" s="79"/>
      <c r="E734" s="79"/>
      <c r="F734" s="79"/>
      <c r="G734" s="22"/>
    </row>
    <row r="735" spans="1:7" x14ac:dyDescent="0.35">
      <c r="A735" s="79" t="s">
        <v>258</v>
      </c>
      <c r="B735" s="79"/>
      <c r="C735" s="79"/>
      <c r="D735" s="79"/>
      <c r="E735" s="79"/>
      <c r="F735" s="79"/>
      <c r="G735" s="22"/>
    </row>
    <row r="736" spans="1:7" x14ac:dyDescent="0.35">
      <c r="A736" t="s">
        <v>261</v>
      </c>
    </row>
    <row r="737" spans="1:7" x14ac:dyDescent="0.35">
      <c r="A737" s="91"/>
      <c r="B737" s="91"/>
      <c r="C737" s="91"/>
      <c r="D737" s="91"/>
      <c r="E737" s="91"/>
      <c r="F737" s="91"/>
      <c r="G737" s="22"/>
    </row>
    <row r="738" spans="1:7" x14ac:dyDescent="0.35">
      <c r="A738" s="91"/>
      <c r="B738" s="91"/>
      <c r="C738" s="91"/>
      <c r="D738" s="91"/>
      <c r="E738" s="91"/>
      <c r="F738" s="91"/>
      <c r="G738" s="22"/>
    </row>
    <row r="739" spans="1:7" x14ac:dyDescent="0.35">
      <c r="A739" s="91"/>
      <c r="B739" s="91"/>
      <c r="C739" s="91"/>
      <c r="D739" s="91"/>
      <c r="E739" s="91"/>
      <c r="F739" s="91"/>
      <c r="G739" s="22"/>
    </row>
    <row r="740" spans="1:7" x14ac:dyDescent="0.35">
      <c r="A740" s="79" t="s">
        <v>205</v>
      </c>
      <c r="B740" s="79"/>
      <c r="C740" s="79"/>
      <c r="D740" s="79"/>
      <c r="E740" s="79"/>
      <c r="F740" s="79"/>
      <c r="G740" s="22"/>
    </row>
    <row r="741" spans="1:7" x14ac:dyDescent="0.35">
      <c r="F741" s="2" t="s">
        <v>139</v>
      </c>
      <c r="G741" s="25">
        <f>SUM(G719:G735)+SUM(G737:G740)</f>
        <v>0</v>
      </c>
    </row>
    <row r="742" spans="1:7" x14ac:dyDescent="0.35">
      <c r="F742" s="86" t="str">
        <f>IF((G741=G708),"","le total n'est pas égal au nombre de sortants ayant été accompagnés dans leur hébergement durable indiqué plus haut.")</f>
        <v/>
      </c>
      <c r="G742" s="87"/>
    </row>
    <row r="743" spans="1:7" ht="44.25" customHeight="1" x14ac:dyDescent="0.35">
      <c r="F743" s="87"/>
      <c r="G743" s="87"/>
    </row>
    <row r="744" spans="1:7" x14ac:dyDescent="0.35">
      <c r="F744" s="31"/>
      <c r="G744" s="31"/>
    </row>
    <row r="745" spans="1:7" x14ac:dyDescent="0.35">
      <c r="A745" t="s">
        <v>262</v>
      </c>
    </row>
    <row r="746" spans="1:7" x14ac:dyDescent="0.35">
      <c r="A746" s="79" t="s">
        <v>270</v>
      </c>
      <c r="B746" s="79"/>
      <c r="C746" s="79"/>
      <c r="D746" s="79"/>
      <c r="E746" s="79"/>
      <c r="F746" s="79"/>
      <c r="G746" s="22"/>
    </row>
    <row r="747" spans="1:7" x14ac:dyDescent="0.35">
      <c r="A747" s="79" t="s">
        <v>271</v>
      </c>
      <c r="B747" s="79"/>
      <c r="C747" s="79"/>
      <c r="D747" s="79"/>
      <c r="E747" s="79"/>
      <c r="F747" s="79"/>
      <c r="G747" s="22"/>
    </row>
    <row r="748" spans="1:7" x14ac:dyDescent="0.35">
      <c r="A748" s="67"/>
      <c r="B748" s="67"/>
      <c r="C748" s="67"/>
      <c r="D748" s="67"/>
      <c r="E748" s="67"/>
      <c r="F748" s="67"/>
      <c r="G748" s="29"/>
    </row>
    <row r="749" spans="1:7" x14ac:dyDescent="0.35">
      <c r="A749" s="90" t="s">
        <v>321</v>
      </c>
      <c r="B749" s="90"/>
      <c r="C749" s="90"/>
      <c r="D749" s="90"/>
      <c r="E749" s="90"/>
      <c r="F749" s="90"/>
      <c r="G749" s="90"/>
    </row>
    <row r="751" spans="1:7" ht="30" customHeight="1" x14ac:dyDescent="0.35">
      <c r="A751" s="81" t="s">
        <v>320</v>
      </c>
      <c r="B751" s="81"/>
      <c r="C751" s="81"/>
      <c r="D751" s="81"/>
      <c r="E751" s="81"/>
      <c r="F751" s="81"/>
      <c r="G751" s="81"/>
    </row>
    <row r="753" spans="1:7" x14ac:dyDescent="0.35">
      <c r="A753" s="79" t="s">
        <v>260</v>
      </c>
      <c r="B753" s="79"/>
      <c r="C753" s="79"/>
      <c r="D753" s="79"/>
      <c r="E753" s="79"/>
      <c r="F753" s="79"/>
      <c r="G753" s="22"/>
    </row>
    <row r="754" spans="1:7" x14ac:dyDescent="0.35">
      <c r="A754" s="79" t="s">
        <v>272</v>
      </c>
      <c r="B754" s="79"/>
      <c r="C754" s="79"/>
      <c r="D754" s="79"/>
      <c r="E754" s="79"/>
      <c r="F754" s="79"/>
      <c r="G754" s="22"/>
    </row>
    <row r="755" spans="1:7" x14ac:dyDescent="0.35">
      <c r="A755" s="79" t="s">
        <v>266</v>
      </c>
      <c r="B755" s="79"/>
      <c r="C755" s="79"/>
      <c r="D755" s="79"/>
      <c r="E755" s="79"/>
      <c r="F755" s="79"/>
      <c r="G755" s="22"/>
    </row>
    <row r="756" spans="1:7" ht="31.5" customHeight="1" x14ac:dyDescent="0.35">
      <c r="A756" s="79" t="s">
        <v>267</v>
      </c>
      <c r="B756" s="79"/>
      <c r="C756" s="79"/>
      <c r="D756" s="79"/>
      <c r="E756" s="79"/>
      <c r="F756" s="79"/>
      <c r="G756" s="22"/>
    </row>
    <row r="757" spans="1:7" x14ac:dyDescent="0.35">
      <c r="A757" s="79" t="s">
        <v>268</v>
      </c>
      <c r="B757" s="79"/>
      <c r="C757" s="79"/>
      <c r="D757" s="79"/>
      <c r="E757" s="79"/>
      <c r="F757" s="79"/>
      <c r="G757" s="22"/>
    </row>
    <row r="758" spans="1:7" x14ac:dyDescent="0.35">
      <c r="A758" s="79" t="s">
        <v>250</v>
      </c>
      <c r="B758" s="79"/>
      <c r="C758" s="79"/>
      <c r="D758" s="79"/>
      <c r="E758" s="79"/>
      <c r="F758" s="79"/>
      <c r="G758" s="22"/>
    </row>
    <row r="759" spans="1:7" x14ac:dyDescent="0.35">
      <c r="A759" s="79" t="s">
        <v>252</v>
      </c>
      <c r="B759" s="79"/>
      <c r="C759" s="79"/>
      <c r="D759" s="79"/>
      <c r="E759" s="79"/>
      <c r="F759" s="79"/>
      <c r="G759" s="22"/>
    </row>
    <row r="760" spans="1:7" x14ac:dyDescent="0.35">
      <c r="A760" s="79" t="s">
        <v>251</v>
      </c>
      <c r="B760" s="79"/>
      <c r="C760" s="79"/>
      <c r="D760" s="79"/>
      <c r="E760" s="79"/>
      <c r="F760" s="79"/>
      <c r="G760" s="22"/>
    </row>
    <row r="761" spans="1:7" x14ac:dyDescent="0.35">
      <c r="A761" s="79" t="s">
        <v>254</v>
      </c>
      <c r="B761" s="79"/>
      <c r="C761" s="79"/>
      <c r="D761" s="79"/>
      <c r="E761" s="79"/>
      <c r="F761" s="79"/>
      <c r="G761" s="22"/>
    </row>
    <row r="762" spans="1:7" x14ac:dyDescent="0.35">
      <c r="A762" s="79" t="s">
        <v>269</v>
      </c>
      <c r="B762" s="79"/>
      <c r="C762" s="79"/>
      <c r="D762" s="79"/>
      <c r="E762" s="79"/>
      <c r="F762" s="79"/>
      <c r="G762" s="22"/>
    </row>
    <row r="763" spans="1:7" x14ac:dyDescent="0.35">
      <c r="A763" s="79" t="s">
        <v>255</v>
      </c>
      <c r="B763" s="79"/>
      <c r="C763" s="79"/>
      <c r="D763" s="79"/>
      <c r="E763" s="79"/>
      <c r="F763" s="79"/>
      <c r="G763" s="22"/>
    </row>
    <row r="764" spans="1:7" x14ac:dyDescent="0.35">
      <c r="A764" s="79" t="s">
        <v>256</v>
      </c>
      <c r="B764" s="79"/>
      <c r="C764" s="79"/>
      <c r="D764" s="79"/>
      <c r="E764" s="79"/>
      <c r="F764" s="79"/>
      <c r="G764" s="22"/>
    </row>
    <row r="765" spans="1:7" x14ac:dyDescent="0.35">
      <c r="A765" s="79" t="s">
        <v>324</v>
      </c>
      <c r="B765" s="79"/>
      <c r="C765" s="79"/>
      <c r="D765" s="79"/>
      <c r="E765" s="79"/>
      <c r="F765" s="79"/>
      <c r="G765" s="22"/>
    </row>
    <row r="766" spans="1:7" ht="30" customHeight="1" x14ac:dyDescent="0.35">
      <c r="A766" s="79" t="s">
        <v>278</v>
      </c>
      <c r="B766" s="79"/>
      <c r="C766" s="79"/>
      <c r="D766" s="79"/>
      <c r="E766" s="79"/>
      <c r="F766" s="79"/>
      <c r="G766" s="22"/>
    </row>
    <row r="767" spans="1:7" ht="33" customHeight="1" x14ac:dyDescent="0.35">
      <c r="A767" s="79" t="s">
        <v>273</v>
      </c>
      <c r="B767" s="79"/>
      <c r="C767" s="79"/>
      <c r="D767" s="79"/>
      <c r="E767" s="79"/>
      <c r="F767" s="79"/>
      <c r="G767" s="22"/>
    </row>
    <row r="768" spans="1:7" x14ac:dyDescent="0.35">
      <c r="A768" s="79" t="s">
        <v>259</v>
      </c>
      <c r="B768" s="79"/>
      <c r="C768" s="79"/>
      <c r="D768" s="79"/>
      <c r="E768" s="79"/>
      <c r="F768" s="79"/>
      <c r="G768" s="22"/>
    </row>
    <row r="769" spans="1:7" ht="30.75" customHeight="1" x14ac:dyDescent="0.35">
      <c r="A769" s="79" t="s">
        <v>323</v>
      </c>
      <c r="B769" s="79"/>
      <c r="C769" s="79"/>
      <c r="D769" s="79"/>
      <c r="E769" s="79"/>
      <c r="F769" s="79"/>
      <c r="G769" s="22"/>
    </row>
    <row r="770" spans="1:7" x14ac:dyDescent="0.35">
      <c r="A770" s="79" t="s">
        <v>274</v>
      </c>
      <c r="B770" s="79"/>
      <c r="C770" s="79"/>
      <c r="D770" s="79"/>
      <c r="E770" s="79"/>
      <c r="F770" s="79"/>
      <c r="G770" s="22"/>
    </row>
    <row r="771" spans="1:7" x14ac:dyDescent="0.35">
      <c r="A771" s="92" t="s">
        <v>261</v>
      </c>
      <c r="B771" s="92"/>
      <c r="C771" s="92"/>
      <c r="D771" s="92"/>
      <c r="E771" s="92"/>
      <c r="F771" s="92"/>
    </row>
    <row r="772" spans="1:7" x14ac:dyDescent="0.35">
      <c r="A772" s="91"/>
      <c r="B772" s="91"/>
      <c r="C772" s="91"/>
      <c r="D772" s="91"/>
      <c r="E772" s="91"/>
      <c r="F772" s="91"/>
      <c r="G772" s="22"/>
    </row>
    <row r="773" spans="1:7" x14ac:dyDescent="0.35">
      <c r="A773" s="91"/>
      <c r="B773" s="91"/>
      <c r="C773" s="91"/>
      <c r="D773" s="91"/>
      <c r="E773" s="91"/>
      <c r="F773" s="91"/>
      <c r="G773" s="22"/>
    </row>
    <row r="774" spans="1:7" x14ac:dyDescent="0.35">
      <c r="A774" s="91"/>
      <c r="B774" s="91"/>
      <c r="C774" s="91"/>
      <c r="D774" s="91"/>
      <c r="E774" s="91"/>
      <c r="F774" s="91"/>
      <c r="G774" s="22"/>
    </row>
    <row r="775" spans="1:7" x14ac:dyDescent="0.35">
      <c r="A775" s="79" t="s">
        <v>205</v>
      </c>
      <c r="B775" s="79"/>
      <c r="C775" s="79"/>
      <c r="D775" s="79"/>
      <c r="E775" s="79"/>
      <c r="F775" s="79"/>
      <c r="G775" s="22"/>
    </row>
    <row r="776" spans="1:7" x14ac:dyDescent="0.35">
      <c r="F776" s="2" t="s">
        <v>139</v>
      </c>
      <c r="G776" s="25">
        <f>SUM(G754:G770)+SUM(G772:G775)</f>
        <v>0</v>
      </c>
    </row>
    <row r="777" spans="1:7" x14ac:dyDescent="0.35">
      <c r="F777" s="86" t="str">
        <f>IF((G776=G709),"","le total n'est pas égal au nombre de sortants ayant été accompagnés en institution sociale indiqué plus haut.")</f>
        <v/>
      </c>
      <c r="G777" s="87"/>
    </row>
    <row r="778" spans="1:7" ht="48" customHeight="1" x14ac:dyDescent="0.35">
      <c r="F778" s="87"/>
      <c r="G778" s="87"/>
    </row>
    <row r="779" spans="1:7" x14ac:dyDescent="0.35">
      <c r="F779" s="31"/>
      <c r="G779" s="31"/>
    </row>
    <row r="780" spans="1:7" x14ac:dyDescent="0.35">
      <c r="A780" t="s">
        <v>262</v>
      </c>
    </row>
    <row r="781" spans="1:7" x14ac:dyDescent="0.35">
      <c r="A781" s="79" t="s">
        <v>270</v>
      </c>
      <c r="B781" s="79"/>
      <c r="C781" s="79"/>
      <c r="D781" s="79"/>
      <c r="E781" s="79"/>
      <c r="F781" s="79"/>
      <c r="G781" s="22"/>
    </row>
    <row r="782" spans="1:7" ht="15" customHeight="1" x14ac:dyDescent="0.35">
      <c r="A782" s="79" t="s">
        <v>271</v>
      </c>
      <c r="B782" s="79"/>
      <c r="C782" s="79"/>
      <c r="D782" s="79"/>
      <c r="E782" s="79"/>
      <c r="F782" s="79"/>
      <c r="G782" s="22"/>
    </row>
    <row r="787" spans="1:7" x14ac:dyDescent="0.35">
      <c r="A787" s="90" t="s">
        <v>275</v>
      </c>
      <c r="B787" s="90"/>
      <c r="C787" s="90"/>
      <c r="D787" s="90"/>
      <c r="E787" s="90"/>
      <c r="F787" s="90"/>
      <c r="G787" s="90"/>
    </row>
    <row r="789" spans="1:7" ht="32.25" customHeight="1" x14ac:dyDescent="0.35">
      <c r="A789" s="81" t="s">
        <v>276</v>
      </c>
      <c r="B789" s="81"/>
      <c r="C789" s="81"/>
      <c r="D789" s="81"/>
      <c r="E789" s="81"/>
      <c r="F789" s="81"/>
      <c r="G789" s="81"/>
    </row>
    <row r="791" spans="1:7" x14ac:dyDescent="0.35">
      <c r="A791" s="79" t="s">
        <v>260</v>
      </c>
      <c r="B791" s="79"/>
      <c r="C791" s="79"/>
      <c r="D791" s="79"/>
      <c r="E791" s="79"/>
      <c r="F791" s="79"/>
      <c r="G791" s="22"/>
    </row>
    <row r="792" spans="1:7" x14ac:dyDescent="0.35">
      <c r="A792" s="79" t="s">
        <v>277</v>
      </c>
      <c r="B792" s="79"/>
      <c r="C792" s="79"/>
      <c r="D792" s="79"/>
      <c r="E792" s="79"/>
      <c r="F792" s="79"/>
      <c r="G792" s="22"/>
    </row>
    <row r="793" spans="1:7" x14ac:dyDescent="0.35">
      <c r="A793" s="79" t="s">
        <v>266</v>
      </c>
      <c r="B793" s="79"/>
      <c r="C793" s="79"/>
      <c r="D793" s="79"/>
      <c r="E793" s="79"/>
      <c r="F793" s="79"/>
      <c r="G793" s="22"/>
    </row>
    <row r="794" spans="1:7" ht="32.25" customHeight="1" x14ac:dyDescent="0.35">
      <c r="A794" s="79" t="s">
        <v>267</v>
      </c>
      <c r="B794" s="79"/>
      <c r="C794" s="79"/>
      <c r="D794" s="79"/>
      <c r="E794" s="79"/>
      <c r="F794" s="79"/>
      <c r="G794" s="22"/>
    </row>
    <row r="795" spans="1:7" x14ac:dyDescent="0.35">
      <c r="A795" s="79" t="s">
        <v>268</v>
      </c>
      <c r="B795" s="79"/>
      <c r="C795" s="79"/>
      <c r="D795" s="79"/>
      <c r="E795" s="79"/>
      <c r="F795" s="79"/>
      <c r="G795" s="22"/>
    </row>
    <row r="796" spans="1:7" x14ac:dyDescent="0.35">
      <c r="A796" s="79" t="s">
        <v>250</v>
      </c>
      <c r="B796" s="79"/>
      <c r="C796" s="79"/>
      <c r="D796" s="79"/>
      <c r="E796" s="79"/>
      <c r="F796" s="79"/>
      <c r="G796" s="22"/>
    </row>
    <row r="797" spans="1:7" x14ac:dyDescent="0.35">
      <c r="A797" s="79" t="s">
        <v>252</v>
      </c>
      <c r="B797" s="79"/>
      <c r="C797" s="79"/>
      <c r="D797" s="79"/>
      <c r="E797" s="79"/>
      <c r="F797" s="79"/>
      <c r="G797" s="22"/>
    </row>
    <row r="798" spans="1:7" x14ac:dyDescent="0.35">
      <c r="A798" s="79" t="s">
        <v>251</v>
      </c>
      <c r="B798" s="79"/>
      <c r="C798" s="79"/>
      <c r="D798" s="79"/>
      <c r="E798" s="79"/>
      <c r="F798" s="79"/>
      <c r="G798" s="22"/>
    </row>
    <row r="799" spans="1:7" x14ac:dyDescent="0.35">
      <c r="A799" s="79" t="s">
        <v>254</v>
      </c>
      <c r="B799" s="79"/>
      <c r="C799" s="79"/>
      <c r="D799" s="79"/>
      <c r="E799" s="79"/>
      <c r="F799" s="79"/>
      <c r="G799" s="22"/>
    </row>
    <row r="800" spans="1:7" x14ac:dyDescent="0.35">
      <c r="A800" s="79" t="s">
        <v>253</v>
      </c>
      <c r="B800" s="79"/>
      <c r="C800" s="79"/>
      <c r="D800" s="79"/>
      <c r="E800" s="79"/>
      <c r="F800" s="79"/>
      <c r="G800" s="22"/>
    </row>
    <row r="801" spans="1:7" x14ac:dyDescent="0.35">
      <c r="A801" s="79" t="s">
        <v>255</v>
      </c>
      <c r="B801" s="79"/>
      <c r="C801" s="79"/>
      <c r="D801" s="79"/>
      <c r="E801" s="79"/>
      <c r="F801" s="79"/>
      <c r="G801" s="22"/>
    </row>
    <row r="802" spans="1:7" x14ac:dyDescent="0.35">
      <c r="A802" s="79" t="s">
        <v>256</v>
      </c>
      <c r="B802" s="79"/>
      <c r="C802" s="79"/>
      <c r="D802" s="79"/>
      <c r="E802" s="79"/>
      <c r="F802" s="79"/>
      <c r="G802" s="22"/>
    </row>
    <row r="803" spans="1:7" x14ac:dyDescent="0.35">
      <c r="A803" s="79" t="s">
        <v>324</v>
      </c>
      <c r="B803" s="79"/>
      <c r="C803" s="79"/>
      <c r="D803" s="79"/>
      <c r="E803" s="79"/>
      <c r="F803" s="79"/>
      <c r="G803" s="22"/>
    </row>
    <row r="804" spans="1:7" x14ac:dyDescent="0.35">
      <c r="A804" s="79" t="s">
        <v>325</v>
      </c>
      <c r="B804" s="79"/>
      <c r="C804" s="79"/>
      <c r="D804" s="79"/>
      <c r="E804" s="79"/>
      <c r="F804" s="79"/>
      <c r="G804" s="34"/>
    </row>
    <row r="805" spans="1:7" ht="30" customHeight="1" x14ac:dyDescent="0.35">
      <c r="A805" s="79" t="s">
        <v>326</v>
      </c>
      <c r="B805" s="79"/>
      <c r="C805" s="79"/>
      <c r="D805" s="79"/>
      <c r="E805" s="79"/>
      <c r="F805" s="79"/>
      <c r="G805" s="22"/>
    </row>
    <row r="806" spans="1:7" x14ac:dyDescent="0.35">
      <c r="A806" s="79" t="s">
        <v>259</v>
      </c>
      <c r="B806" s="79"/>
      <c r="C806" s="79"/>
      <c r="D806" s="79"/>
      <c r="E806" s="79"/>
      <c r="F806" s="79"/>
      <c r="G806" s="22"/>
    </row>
    <row r="807" spans="1:7" x14ac:dyDescent="0.35">
      <c r="A807" t="s">
        <v>261</v>
      </c>
    </row>
    <row r="808" spans="1:7" x14ac:dyDescent="0.35">
      <c r="A808" s="91"/>
      <c r="B808" s="91"/>
      <c r="C808" s="91"/>
      <c r="D808" s="91"/>
      <c r="E808" s="91"/>
      <c r="F808" s="91"/>
      <c r="G808" s="22"/>
    </row>
    <row r="809" spans="1:7" x14ac:dyDescent="0.35">
      <c r="A809" s="91"/>
      <c r="B809" s="91"/>
      <c r="C809" s="91"/>
      <c r="D809" s="91"/>
      <c r="E809" s="91"/>
      <c r="F809" s="91"/>
      <c r="G809" s="22"/>
    </row>
    <row r="810" spans="1:7" x14ac:dyDescent="0.35">
      <c r="A810" s="91"/>
      <c r="B810" s="91"/>
      <c r="C810" s="91"/>
      <c r="D810" s="91"/>
      <c r="E810" s="91"/>
      <c r="F810" s="91"/>
      <c r="G810" s="22"/>
    </row>
    <row r="811" spans="1:7" x14ac:dyDescent="0.35">
      <c r="A811" s="79" t="s">
        <v>205</v>
      </c>
      <c r="B811" s="79"/>
      <c r="C811" s="79"/>
      <c r="D811" s="79"/>
      <c r="E811" s="79"/>
      <c r="F811" s="79"/>
      <c r="G811" s="22"/>
    </row>
    <row r="812" spans="1:7" x14ac:dyDescent="0.35">
      <c r="F812" s="2" t="s">
        <v>139</v>
      </c>
      <c r="G812" s="25">
        <f>SUM(G789:G806)+SUM(G808:G811)</f>
        <v>0</v>
      </c>
    </row>
    <row r="813" spans="1:7" x14ac:dyDescent="0.35">
      <c r="F813" s="86" t="str">
        <f>IF((G812=G710),"","le total n'est pas égal au nombre de sortants ayant été accompagnés sans hébergement ou en hébergement précaire indiqué plus haut.")</f>
        <v/>
      </c>
      <c r="G813" s="87"/>
    </row>
    <row r="814" spans="1:7" ht="58.5" customHeight="1" x14ac:dyDescent="0.35">
      <c r="F814" s="87"/>
      <c r="G814" s="87"/>
    </row>
    <row r="815" spans="1:7" x14ac:dyDescent="0.35">
      <c r="F815" s="31"/>
      <c r="G815" s="31"/>
    </row>
    <row r="816" spans="1:7" x14ac:dyDescent="0.35">
      <c r="A816" t="s">
        <v>262</v>
      </c>
    </row>
    <row r="817" spans="1:7" x14ac:dyDescent="0.35">
      <c r="A817" s="79" t="s">
        <v>270</v>
      </c>
      <c r="B817" s="79"/>
      <c r="C817" s="79"/>
      <c r="D817" s="79"/>
      <c r="E817" s="79"/>
      <c r="F817" s="79"/>
      <c r="G817" s="22"/>
    </row>
    <row r="818" spans="1:7" x14ac:dyDescent="0.35">
      <c r="A818" s="79" t="s">
        <v>271</v>
      </c>
      <c r="B818" s="79"/>
      <c r="C818" s="79"/>
      <c r="D818" s="79"/>
      <c r="E818" s="79"/>
      <c r="F818" s="79"/>
      <c r="G818" s="22"/>
    </row>
    <row r="820" spans="1:7" x14ac:dyDescent="0.35">
      <c r="A820" t="s">
        <v>24</v>
      </c>
    </row>
    <row r="821" spans="1:7" x14ac:dyDescent="0.35">
      <c r="A821" s="82"/>
      <c r="B821" s="82"/>
      <c r="C821" s="82"/>
      <c r="D821" s="82"/>
      <c r="E821" s="82"/>
      <c r="F821" s="82"/>
      <c r="G821" s="82"/>
    </row>
    <row r="822" spans="1:7" x14ac:dyDescent="0.35">
      <c r="A822" s="82"/>
      <c r="B822" s="82"/>
      <c r="C822" s="82"/>
      <c r="D822" s="82"/>
      <c r="E822" s="82"/>
      <c r="F822" s="82"/>
      <c r="G822" s="82"/>
    </row>
    <row r="823" spans="1:7" x14ac:dyDescent="0.35">
      <c r="A823" s="82"/>
      <c r="B823" s="82"/>
      <c r="C823" s="82"/>
      <c r="D823" s="82"/>
      <c r="E823" s="82"/>
      <c r="F823" s="82"/>
      <c r="G823" s="82"/>
    </row>
    <row r="824" spans="1:7" x14ac:dyDescent="0.35">
      <c r="A824" s="82"/>
      <c r="B824" s="82"/>
      <c r="C824" s="82"/>
      <c r="D824" s="82"/>
      <c r="E824" s="82"/>
      <c r="F824" s="82"/>
      <c r="G824" s="82"/>
    </row>
    <row r="825" spans="1:7" x14ac:dyDescent="0.35">
      <c r="A825" s="82"/>
      <c r="B825" s="82"/>
      <c r="C825" s="82"/>
      <c r="D825" s="82"/>
      <c r="E825" s="82"/>
      <c r="F825" s="82"/>
      <c r="G825" s="82"/>
    </row>
    <row r="826" spans="1:7" x14ac:dyDescent="0.35">
      <c r="A826" s="82"/>
      <c r="B826" s="82"/>
      <c r="C826" s="82"/>
      <c r="D826" s="82"/>
      <c r="E826" s="82"/>
      <c r="F826" s="82"/>
      <c r="G826" s="82"/>
    </row>
    <row r="827" spans="1:7" x14ac:dyDescent="0.35">
      <c r="A827" s="83"/>
      <c r="B827" s="83"/>
      <c r="C827" s="83"/>
      <c r="D827" s="83"/>
      <c r="E827" s="83"/>
      <c r="F827" s="83"/>
      <c r="G827" s="83"/>
    </row>
    <row r="828" spans="1:7" x14ac:dyDescent="0.35">
      <c r="A828" s="83"/>
      <c r="B828" s="83"/>
      <c r="C828" s="83"/>
      <c r="D828" s="83"/>
      <c r="E828" s="83"/>
      <c r="F828" s="83"/>
      <c r="G828" s="83"/>
    </row>
    <row r="829" spans="1:7" x14ac:dyDescent="0.35">
      <c r="A829" s="83"/>
      <c r="B829" s="83"/>
      <c r="C829" s="83"/>
      <c r="D829" s="83"/>
      <c r="E829" s="83"/>
      <c r="F829" s="83"/>
      <c r="G829" s="83"/>
    </row>
    <row r="831" spans="1:7" x14ac:dyDescent="0.35">
      <c r="A831" s="88" t="s">
        <v>370</v>
      </c>
      <c r="B831" s="89"/>
      <c r="C831" s="89"/>
      <c r="D831" s="89"/>
      <c r="E831" s="89"/>
      <c r="F831" s="89"/>
      <c r="G831" s="89"/>
    </row>
    <row r="833" spans="1:7" ht="60" customHeight="1" x14ac:dyDescent="0.35">
      <c r="B833" s="87" t="s">
        <v>349</v>
      </c>
      <c r="C833" s="87"/>
      <c r="D833" s="87"/>
      <c r="E833" s="87" t="s">
        <v>350</v>
      </c>
      <c r="F833" s="87"/>
      <c r="G833" s="87"/>
    </row>
    <row r="834" spans="1:7" x14ac:dyDescent="0.35">
      <c r="A834" s="5" t="s">
        <v>280</v>
      </c>
      <c r="B834" s="78" t="s">
        <v>279</v>
      </c>
      <c r="C834" s="78"/>
      <c r="D834" s="78"/>
      <c r="E834" s="78" t="s">
        <v>279</v>
      </c>
      <c r="F834" s="78"/>
      <c r="G834" s="78"/>
    </row>
    <row r="835" spans="1:7" x14ac:dyDescent="0.35">
      <c r="A835" s="5" t="s">
        <v>281</v>
      </c>
      <c r="B835" s="78" t="s">
        <v>279</v>
      </c>
      <c r="C835" s="78"/>
      <c r="D835" s="78"/>
      <c r="E835" s="78" t="s">
        <v>279</v>
      </c>
      <c r="F835" s="78"/>
      <c r="G835" s="78"/>
    </row>
    <row r="836" spans="1:7" x14ac:dyDescent="0.35">
      <c r="A836" s="5" t="s">
        <v>282</v>
      </c>
      <c r="B836" s="78" t="s">
        <v>279</v>
      </c>
      <c r="C836" s="78"/>
      <c r="D836" s="78"/>
      <c r="E836" s="78" t="s">
        <v>279</v>
      </c>
      <c r="F836" s="78"/>
      <c r="G836" s="78"/>
    </row>
    <row r="837" spans="1:7" x14ac:dyDescent="0.35">
      <c r="A837" s="5" t="s">
        <v>283</v>
      </c>
      <c r="B837" s="78"/>
      <c r="C837" s="78"/>
      <c r="D837" s="78"/>
      <c r="E837" s="78" t="s">
        <v>279</v>
      </c>
      <c r="F837" s="78"/>
      <c r="G837" s="78"/>
    </row>
    <row r="838" spans="1:7" x14ac:dyDescent="0.35">
      <c r="A838" s="5" t="s">
        <v>284</v>
      </c>
      <c r="B838" s="78"/>
      <c r="C838" s="78"/>
      <c r="D838" s="78"/>
      <c r="E838" s="78" t="s">
        <v>279</v>
      </c>
      <c r="F838" s="78"/>
      <c r="G838" s="78"/>
    </row>
    <row r="839" spans="1:7" x14ac:dyDescent="0.35">
      <c r="B839" s="85">
        <f>SUM(B834:D838)</f>
        <v>0</v>
      </c>
      <c r="C839" s="85"/>
      <c r="D839" s="85"/>
      <c r="E839" s="85">
        <f>SUM(E834:G838)</f>
        <v>0</v>
      </c>
      <c r="F839" s="85"/>
      <c r="G839" s="85"/>
    </row>
    <row r="840" spans="1:7" x14ac:dyDescent="0.35">
      <c r="B840" s="86" t="str">
        <f>IF((B839=(G127-G129)),"","Le total devrait être égal à la file active indiquée en IV moins le nombre de sortants indiqué en IV.")</f>
        <v/>
      </c>
      <c r="C840" s="87"/>
      <c r="D840" s="87"/>
      <c r="E840" s="86" t="str">
        <f>IF((E839=G129),"","Le total n'est pas égal au nombre de sortants indiqués en IV.")</f>
        <v/>
      </c>
      <c r="F840" s="87"/>
      <c r="G840" s="87"/>
    </row>
    <row r="841" spans="1:7" ht="25.5" customHeight="1" x14ac:dyDescent="0.35">
      <c r="B841" s="87"/>
      <c r="C841" s="87"/>
      <c r="D841" s="87"/>
      <c r="E841" s="87"/>
      <c r="F841" s="87"/>
      <c r="G841" s="87"/>
    </row>
    <row r="843" spans="1:7" ht="30.75" customHeight="1" x14ac:dyDescent="0.35">
      <c r="A843" s="79" t="s">
        <v>285</v>
      </c>
      <c r="B843" s="79"/>
      <c r="C843" s="79"/>
      <c r="D843" s="79"/>
      <c r="E843" s="79"/>
      <c r="F843" s="79"/>
      <c r="G843" s="22"/>
    </row>
    <row r="854" spans="1:7" ht="30" customHeight="1" x14ac:dyDescent="0.35">
      <c r="A854" s="79" t="s">
        <v>286</v>
      </c>
      <c r="B854" s="79"/>
      <c r="C854" s="79"/>
      <c r="D854" s="79"/>
      <c r="E854" s="79"/>
      <c r="F854" s="79"/>
      <c r="G854" s="70"/>
    </row>
    <row r="855" spans="1:7" ht="30" customHeight="1" x14ac:dyDescent="0.35">
      <c r="A855" s="80" t="s">
        <v>287</v>
      </c>
      <c r="B855" s="81"/>
      <c r="C855" s="81"/>
      <c r="D855" s="81"/>
      <c r="E855" s="81"/>
      <c r="F855" s="81"/>
      <c r="G855" s="81"/>
    </row>
    <row r="856" spans="1:7" ht="48" customHeight="1" x14ac:dyDescent="0.35">
      <c r="A856" s="80" t="s">
        <v>288</v>
      </c>
      <c r="B856" s="81"/>
      <c r="C856" s="81"/>
      <c r="D856" s="81"/>
      <c r="E856" s="81"/>
      <c r="F856" s="81"/>
      <c r="G856" s="81"/>
    </row>
    <row r="858" spans="1:7" x14ac:dyDescent="0.35">
      <c r="A858" t="s">
        <v>24</v>
      </c>
    </row>
    <row r="859" spans="1:7" x14ac:dyDescent="0.35">
      <c r="A859" s="82"/>
      <c r="B859" s="82"/>
      <c r="C859" s="82"/>
      <c r="D859" s="82"/>
      <c r="E859" s="82"/>
      <c r="F859" s="82"/>
      <c r="G859" s="82"/>
    </row>
    <row r="860" spans="1:7" x14ac:dyDescent="0.35">
      <c r="A860" s="82"/>
      <c r="B860" s="82"/>
      <c r="C860" s="82"/>
      <c r="D860" s="82"/>
      <c r="E860" s="82"/>
      <c r="F860" s="82"/>
      <c r="G860" s="82"/>
    </row>
    <row r="861" spans="1:7" x14ac:dyDescent="0.35">
      <c r="A861" s="82"/>
      <c r="B861" s="82"/>
      <c r="C861" s="82"/>
      <c r="D861" s="82"/>
      <c r="E861" s="82"/>
      <c r="F861" s="82"/>
      <c r="G861" s="82"/>
    </row>
    <row r="862" spans="1:7" x14ac:dyDescent="0.35">
      <c r="A862" s="82"/>
      <c r="B862" s="82"/>
      <c r="C862" s="82"/>
      <c r="D862" s="82"/>
      <c r="E862" s="82"/>
      <c r="F862" s="82"/>
      <c r="G862" s="82"/>
    </row>
    <row r="863" spans="1:7" x14ac:dyDescent="0.35">
      <c r="A863" s="82"/>
      <c r="B863" s="82"/>
      <c r="C863" s="82"/>
      <c r="D863" s="82"/>
      <c r="E863" s="82"/>
      <c r="F863" s="82"/>
      <c r="G863" s="82"/>
    </row>
    <row r="864" spans="1:7" x14ac:dyDescent="0.35">
      <c r="A864" s="82"/>
      <c r="B864" s="82"/>
      <c r="C864" s="82"/>
      <c r="D864" s="82"/>
      <c r="E864" s="82"/>
      <c r="F864" s="82"/>
      <c r="G864" s="82"/>
    </row>
    <row r="865" spans="1:7" x14ac:dyDescent="0.35">
      <c r="A865" s="83"/>
      <c r="B865" s="83"/>
      <c r="C865" s="83"/>
      <c r="D865" s="83"/>
      <c r="E865" s="83"/>
      <c r="F865" s="83"/>
      <c r="G865" s="83"/>
    </row>
    <row r="866" spans="1:7" x14ac:dyDescent="0.35">
      <c r="A866" s="83"/>
      <c r="B866" s="83"/>
      <c r="C866" s="83"/>
      <c r="D866" s="83"/>
      <c r="E866" s="83"/>
      <c r="F866" s="83"/>
      <c r="G866" s="83"/>
    </row>
    <row r="867" spans="1:7" x14ac:dyDescent="0.35">
      <c r="A867" s="83"/>
      <c r="B867" s="83"/>
      <c r="C867" s="83"/>
      <c r="D867" s="83"/>
      <c r="E867" s="83"/>
      <c r="F867" s="83"/>
      <c r="G867" s="83"/>
    </row>
    <row r="868" spans="1:7" x14ac:dyDescent="0.35">
      <c r="A868" s="83"/>
      <c r="B868" s="83"/>
      <c r="C868" s="83"/>
      <c r="D868" s="83"/>
      <c r="E868" s="83"/>
      <c r="F868" s="83"/>
      <c r="G868" s="83"/>
    </row>
    <row r="869" spans="1:7" x14ac:dyDescent="0.35">
      <c r="A869" s="83"/>
      <c r="B869" s="83"/>
      <c r="C869" s="83"/>
      <c r="D869" s="83"/>
      <c r="E869" s="83"/>
      <c r="F869" s="83"/>
      <c r="G869" s="83"/>
    </row>
    <row r="870" spans="1:7" x14ac:dyDescent="0.35">
      <c r="A870" s="83"/>
      <c r="B870" s="83"/>
      <c r="C870" s="83"/>
      <c r="D870" s="83"/>
      <c r="E870" s="83"/>
      <c r="F870" s="83"/>
      <c r="G870" s="83"/>
    </row>
  </sheetData>
  <sheetProtection algorithmName="SHA-512" hashValue="ZIDm+F982BwmKbCyPuGaGaqlX4jhGVnwa8TbofjV8NSu2aKwvzHE7qJhxvEr/FDh8q89FN2W/o6M+Gic3wapKQ==" saltValue="b/6F6OkBsbei+xhLaGAOIA==" spinCount="100000" sheet="1" objects="1" scenarios="1"/>
  <mergeCells count="750">
    <mergeCell ref="D251:E252"/>
    <mergeCell ref="F251:G252"/>
    <mergeCell ref="A242:G246"/>
    <mergeCell ref="A416:G416"/>
    <mergeCell ref="A504:F504"/>
    <mergeCell ref="A506:F506"/>
    <mergeCell ref="A493:D493"/>
    <mergeCell ref="A608:G611"/>
    <mergeCell ref="B5:D5"/>
    <mergeCell ref="B6:D6"/>
    <mergeCell ref="A9:G9"/>
    <mergeCell ref="A10:G10"/>
    <mergeCell ref="A14:B14"/>
    <mergeCell ref="A24:B24"/>
    <mergeCell ref="C24:G24"/>
    <mergeCell ref="A58:G58"/>
    <mergeCell ref="A71:B71"/>
    <mergeCell ref="A48:E48"/>
    <mergeCell ref="A51:E51"/>
    <mergeCell ref="A52:E52"/>
    <mergeCell ref="A53:E53"/>
    <mergeCell ref="A43:E43"/>
    <mergeCell ref="A44:E44"/>
    <mergeCell ref="A45:E45"/>
    <mergeCell ref="A1:G1"/>
    <mergeCell ref="B4:D4"/>
    <mergeCell ref="A13:B13"/>
    <mergeCell ref="C13:G13"/>
    <mergeCell ref="A23:B23"/>
    <mergeCell ref="C14:G14"/>
    <mergeCell ref="C15:G15"/>
    <mergeCell ref="A15:B15"/>
    <mergeCell ref="A18:B18"/>
    <mergeCell ref="A19:B19"/>
    <mergeCell ref="A22:B22"/>
    <mergeCell ref="A16:B16"/>
    <mergeCell ref="C16:G16"/>
    <mergeCell ref="A20:B20"/>
    <mergeCell ref="C20:G20"/>
    <mergeCell ref="A2:G2"/>
    <mergeCell ref="A47:E47"/>
    <mergeCell ref="A27:G27"/>
    <mergeCell ref="A40:G40"/>
    <mergeCell ref="C18:G18"/>
    <mergeCell ref="C19:G19"/>
    <mergeCell ref="C22:G22"/>
    <mergeCell ref="C23:G23"/>
    <mergeCell ref="A89:G90"/>
    <mergeCell ref="A96:C96"/>
    <mergeCell ref="A92:C92"/>
    <mergeCell ref="A93:C93"/>
    <mergeCell ref="A94:C94"/>
    <mergeCell ref="A95:C95"/>
    <mergeCell ref="A85:G85"/>
    <mergeCell ref="A29:G38"/>
    <mergeCell ref="A59:G69"/>
    <mergeCell ref="A87:B87"/>
    <mergeCell ref="C87:E87"/>
    <mergeCell ref="A55:E55"/>
    <mergeCell ref="A56:E56"/>
    <mergeCell ref="A72:G83"/>
    <mergeCell ref="A97:C97"/>
    <mergeCell ref="A98:C98"/>
    <mergeCell ref="A99:C99"/>
    <mergeCell ref="A100:C100"/>
    <mergeCell ref="A101:C101"/>
    <mergeCell ref="A102:C102"/>
    <mergeCell ref="A103:C103"/>
    <mergeCell ref="A104:C104"/>
    <mergeCell ref="A105:C105"/>
    <mergeCell ref="A113:C113"/>
    <mergeCell ref="A115:C115"/>
    <mergeCell ref="A116:C116"/>
    <mergeCell ref="A119:C119"/>
    <mergeCell ref="A106:C106"/>
    <mergeCell ref="A107:C107"/>
    <mergeCell ref="A108:C108"/>
    <mergeCell ref="A109:C109"/>
    <mergeCell ref="A111:C111"/>
    <mergeCell ref="A112:C112"/>
    <mergeCell ref="A123:G123"/>
    <mergeCell ref="A124:G124"/>
    <mergeCell ref="A127:B127"/>
    <mergeCell ref="A128:B128"/>
    <mergeCell ref="A129:B129"/>
    <mergeCell ref="A132:B132"/>
    <mergeCell ref="D118:E118"/>
    <mergeCell ref="A120:C120"/>
    <mergeCell ref="A121:C121"/>
    <mergeCell ref="A122:G122"/>
    <mergeCell ref="A160:C160"/>
    <mergeCell ref="A161:C161"/>
    <mergeCell ref="D156:E156"/>
    <mergeCell ref="A146:G146"/>
    <mergeCell ref="A149:E149"/>
    <mergeCell ref="A150:E150"/>
    <mergeCell ref="A151:E151"/>
    <mergeCell ref="A133:B133"/>
    <mergeCell ref="A137:E137"/>
    <mergeCell ref="A138:E138"/>
    <mergeCell ref="A139:E139"/>
    <mergeCell ref="F142:G143"/>
    <mergeCell ref="A140:E140"/>
    <mergeCell ref="A143:E144"/>
    <mergeCell ref="A167:C167"/>
    <mergeCell ref="A110:C110"/>
    <mergeCell ref="D157:E157"/>
    <mergeCell ref="D158:E158"/>
    <mergeCell ref="D159:E159"/>
    <mergeCell ref="D160:E160"/>
    <mergeCell ref="D161:E161"/>
    <mergeCell ref="D162:E162"/>
    <mergeCell ref="F156:G156"/>
    <mergeCell ref="A158:C158"/>
    <mergeCell ref="A159:C159"/>
    <mergeCell ref="A164:C164"/>
    <mergeCell ref="D163:E163"/>
    <mergeCell ref="D164:E164"/>
    <mergeCell ref="D165:E165"/>
    <mergeCell ref="D166:E166"/>
    <mergeCell ref="A162:C162"/>
    <mergeCell ref="A163:C163"/>
    <mergeCell ref="A165:C165"/>
    <mergeCell ref="A166:C166"/>
    <mergeCell ref="A153:G153"/>
    <mergeCell ref="A154:G154"/>
    <mergeCell ref="A157:C157"/>
    <mergeCell ref="F163:G163"/>
    <mergeCell ref="F164:G164"/>
    <mergeCell ref="F165:G165"/>
    <mergeCell ref="F166:G166"/>
    <mergeCell ref="D168:E168"/>
    <mergeCell ref="D169:E169"/>
    <mergeCell ref="F157:G157"/>
    <mergeCell ref="F158:G158"/>
    <mergeCell ref="F159:G159"/>
    <mergeCell ref="F160:G160"/>
    <mergeCell ref="F161:G161"/>
    <mergeCell ref="F162:G162"/>
    <mergeCell ref="D170:E170"/>
    <mergeCell ref="F168:G168"/>
    <mergeCell ref="F169:G169"/>
    <mergeCell ref="F170:G170"/>
    <mergeCell ref="A188:G188"/>
    <mergeCell ref="D190:E190"/>
    <mergeCell ref="F190:G190"/>
    <mergeCell ref="A177:G177"/>
    <mergeCell ref="A178:G185"/>
    <mergeCell ref="A169:C169"/>
    <mergeCell ref="A170:C170"/>
    <mergeCell ref="A168:C168"/>
    <mergeCell ref="D192:E192"/>
    <mergeCell ref="D193:E193"/>
    <mergeCell ref="D194:E194"/>
    <mergeCell ref="D195:E195"/>
    <mergeCell ref="D196:E196"/>
    <mergeCell ref="A171:C171"/>
    <mergeCell ref="D171:E171"/>
    <mergeCell ref="F171:G171"/>
    <mergeCell ref="D172:E172"/>
    <mergeCell ref="F172:G172"/>
    <mergeCell ref="D173:E175"/>
    <mergeCell ref="F173:G175"/>
    <mergeCell ref="A191:C191"/>
    <mergeCell ref="D191:E191"/>
    <mergeCell ref="F191:G191"/>
    <mergeCell ref="A192:C192"/>
    <mergeCell ref="A193:C193"/>
    <mergeCell ref="A194:C194"/>
    <mergeCell ref="F192:G192"/>
    <mergeCell ref="D198:E200"/>
    <mergeCell ref="F198:G200"/>
    <mergeCell ref="D201:E201"/>
    <mergeCell ref="F201:G201"/>
    <mergeCell ref="A202:C202"/>
    <mergeCell ref="D202:E202"/>
    <mergeCell ref="F202:G202"/>
    <mergeCell ref="F193:G193"/>
    <mergeCell ref="F194:G194"/>
    <mergeCell ref="F195:G195"/>
    <mergeCell ref="F196:G196"/>
    <mergeCell ref="D197:E197"/>
    <mergeCell ref="F197:G197"/>
    <mergeCell ref="A195:C195"/>
    <mergeCell ref="A196:C196"/>
    <mergeCell ref="A201:C201"/>
    <mergeCell ref="A213:C213"/>
    <mergeCell ref="D213:E213"/>
    <mergeCell ref="F213:G213"/>
    <mergeCell ref="D210:E210"/>
    <mergeCell ref="F210:G210"/>
    <mergeCell ref="A211:C211"/>
    <mergeCell ref="D211:E211"/>
    <mergeCell ref="F211:G211"/>
    <mergeCell ref="A212:C212"/>
    <mergeCell ref="D212:E212"/>
    <mergeCell ref="F212:G212"/>
    <mergeCell ref="A205:C205"/>
    <mergeCell ref="D205:E205"/>
    <mergeCell ref="F205:G205"/>
    <mergeCell ref="D206:E206"/>
    <mergeCell ref="F206:G206"/>
    <mergeCell ref="D207:E209"/>
    <mergeCell ref="F207:G209"/>
    <mergeCell ref="A203:C203"/>
    <mergeCell ref="D203:E203"/>
    <mergeCell ref="F203:G203"/>
    <mergeCell ref="A204:C204"/>
    <mergeCell ref="D204:E204"/>
    <mergeCell ref="F204:G204"/>
    <mergeCell ref="A218:G218"/>
    <mergeCell ref="D221:E221"/>
    <mergeCell ref="F221:G221"/>
    <mergeCell ref="A222:C222"/>
    <mergeCell ref="D222:E222"/>
    <mergeCell ref="F222:G222"/>
    <mergeCell ref="D214:E214"/>
    <mergeCell ref="F214:G214"/>
    <mergeCell ref="D215:E217"/>
    <mergeCell ref="F215:G217"/>
    <mergeCell ref="A230:C230"/>
    <mergeCell ref="A231:C231"/>
    <mergeCell ref="A232:C232"/>
    <mergeCell ref="A233:C233"/>
    <mergeCell ref="D233:E233"/>
    <mergeCell ref="A223:C223"/>
    <mergeCell ref="A224:C224"/>
    <mergeCell ref="A225:C225"/>
    <mergeCell ref="A226:C226"/>
    <mergeCell ref="A227:C227"/>
    <mergeCell ref="A228:C228"/>
    <mergeCell ref="A229:C229"/>
    <mergeCell ref="D237:E237"/>
    <mergeCell ref="F237:G237"/>
    <mergeCell ref="D238:E240"/>
    <mergeCell ref="F238:G240"/>
    <mergeCell ref="F233:G233"/>
    <mergeCell ref="A234:C234"/>
    <mergeCell ref="D234:E234"/>
    <mergeCell ref="F234:G234"/>
    <mergeCell ref="A235:C235"/>
    <mergeCell ref="D235:E235"/>
    <mergeCell ref="F235:G235"/>
    <mergeCell ref="F230:G230"/>
    <mergeCell ref="F231:G231"/>
    <mergeCell ref="A219:G219"/>
    <mergeCell ref="A248:G248"/>
    <mergeCell ref="A249:G249"/>
    <mergeCell ref="D229:E229"/>
    <mergeCell ref="D230:E230"/>
    <mergeCell ref="D231:E231"/>
    <mergeCell ref="F223:G223"/>
    <mergeCell ref="F224:G224"/>
    <mergeCell ref="F225:G225"/>
    <mergeCell ref="F226:G226"/>
    <mergeCell ref="F227:G227"/>
    <mergeCell ref="F228:G228"/>
    <mergeCell ref="F229:G229"/>
    <mergeCell ref="D223:E223"/>
    <mergeCell ref="D224:E224"/>
    <mergeCell ref="D225:E225"/>
    <mergeCell ref="D226:E226"/>
    <mergeCell ref="D227:E227"/>
    <mergeCell ref="D228:E228"/>
    <mergeCell ref="A236:C236"/>
    <mergeCell ref="D236:E236"/>
    <mergeCell ref="F236:G236"/>
    <mergeCell ref="A256:C256"/>
    <mergeCell ref="D256:E256"/>
    <mergeCell ref="F256:G256"/>
    <mergeCell ref="A257:C257"/>
    <mergeCell ref="D257:E257"/>
    <mergeCell ref="F257:G257"/>
    <mergeCell ref="A253:C253"/>
    <mergeCell ref="D253:E253"/>
    <mergeCell ref="F253:G253"/>
    <mergeCell ref="A254:C254"/>
    <mergeCell ref="D254:E254"/>
    <mergeCell ref="F254:G254"/>
    <mergeCell ref="A260:C260"/>
    <mergeCell ref="D260:E260"/>
    <mergeCell ref="F260:G260"/>
    <mergeCell ref="A261:C261"/>
    <mergeCell ref="D261:E261"/>
    <mergeCell ref="F261:G261"/>
    <mergeCell ref="A258:C258"/>
    <mergeCell ref="D258:E258"/>
    <mergeCell ref="F258:G258"/>
    <mergeCell ref="A259:C259"/>
    <mergeCell ref="D259:E259"/>
    <mergeCell ref="F259:G259"/>
    <mergeCell ref="F266:G266"/>
    <mergeCell ref="A267:C267"/>
    <mergeCell ref="D267:E267"/>
    <mergeCell ref="F267:G267"/>
    <mergeCell ref="A262:C262"/>
    <mergeCell ref="D262:E262"/>
    <mergeCell ref="F262:G262"/>
    <mergeCell ref="A263:C263"/>
    <mergeCell ref="D263:E263"/>
    <mergeCell ref="F263:G263"/>
    <mergeCell ref="A292:G292"/>
    <mergeCell ref="A293:G293"/>
    <mergeCell ref="A241:G241"/>
    <mergeCell ref="A276:G276"/>
    <mergeCell ref="A277:G288"/>
    <mergeCell ref="D270:E270"/>
    <mergeCell ref="F270:G270"/>
    <mergeCell ref="D271:E273"/>
    <mergeCell ref="F271:G273"/>
    <mergeCell ref="A255:C255"/>
    <mergeCell ref="D255:E255"/>
    <mergeCell ref="F255:G255"/>
    <mergeCell ref="A264:C264"/>
    <mergeCell ref="D264:E264"/>
    <mergeCell ref="F264:G264"/>
    <mergeCell ref="A268:C268"/>
    <mergeCell ref="D268:E268"/>
    <mergeCell ref="F268:G268"/>
    <mergeCell ref="A269:C269"/>
    <mergeCell ref="D269:E269"/>
    <mergeCell ref="F269:G269"/>
    <mergeCell ref="A265:C265"/>
    <mergeCell ref="A266:C266"/>
    <mergeCell ref="D266:E266"/>
    <mergeCell ref="A294:G294"/>
    <mergeCell ref="A319:G329"/>
    <mergeCell ref="A331:G331"/>
    <mergeCell ref="A335:G335"/>
    <mergeCell ref="A342:G342"/>
    <mergeCell ref="A376:G376"/>
    <mergeCell ref="A333:D333"/>
    <mergeCell ref="A337:D337"/>
    <mergeCell ref="A295:G295"/>
    <mergeCell ref="A307:G307"/>
    <mergeCell ref="A318:G318"/>
    <mergeCell ref="A296:G306"/>
    <mergeCell ref="A308:G317"/>
    <mergeCell ref="F385:G385"/>
    <mergeCell ref="D386:E386"/>
    <mergeCell ref="A379:C379"/>
    <mergeCell ref="D379:E379"/>
    <mergeCell ref="F379:G379"/>
    <mergeCell ref="A380:C380"/>
    <mergeCell ref="A381:C381"/>
    <mergeCell ref="A339:F339"/>
    <mergeCell ref="A340:F340"/>
    <mergeCell ref="A344:F344"/>
    <mergeCell ref="A345:F345"/>
    <mergeCell ref="A348:D348"/>
    <mergeCell ref="F350:G352"/>
    <mergeCell ref="F378:G378"/>
    <mergeCell ref="A355:G355"/>
    <mergeCell ref="A356:G367"/>
    <mergeCell ref="D378:E378"/>
    <mergeCell ref="D380:E380"/>
    <mergeCell ref="F380:G380"/>
    <mergeCell ref="D381:E381"/>
    <mergeCell ref="F381:G381"/>
    <mergeCell ref="F386:G386"/>
    <mergeCell ref="A396:C396"/>
    <mergeCell ref="D396:E396"/>
    <mergeCell ref="A392:C392"/>
    <mergeCell ref="A397:C397"/>
    <mergeCell ref="A398:C398"/>
    <mergeCell ref="F396:G396"/>
    <mergeCell ref="F382:G382"/>
    <mergeCell ref="D383:E383"/>
    <mergeCell ref="F383:G383"/>
    <mergeCell ref="A387:C387"/>
    <mergeCell ref="A388:C388"/>
    <mergeCell ref="A389:C389"/>
    <mergeCell ref="A390:C390"/>
    <mergeCell ref="A391:C391"/>
    <mergeCell ref="D384:E384"/>
    <mergeCell ref="D388:E388"/>
    <mergeCell ref="A382:C382"/>
    <mergeCell ref="A383:C383"/>
    <mergeCell ref="A384:C384"/>
    <mergeCell ref="A385:C385"/>
    <mergeCell ref="A386:C386"/>
    <mergeCell ref="D382:E382"/>
    <mergeCell ref="F384:G384"/>
    <mergeCell ref="D385:E385"/>
    <mergeCell ref="D387:E387"/>
    <mergeCell ref="F387:G387"/>
    <mergeCell ref="A404:C404"/>
    <mergeCell ref="D404:E404"/>
    <mergeCell ref="F404:G404"/>
    <mergeCell ref="A402:C402"/>
    <mergeCell ref="D402:E402"/>
    <mergeCell ref="F402:G402"/>
    <mergeCell ref="A403:C403"/>
    <mergeCell ref="D403:E403"/>
    <mergeCell ref="F403:G403"/>
    <mergeCell ref="D392:E392"/>
    <mergeCell ref="F392:G392"/>
    <mergeCell ref="D397:E397"/>
    <mergeCell ref="F397:G397"/>
    <mergeCell ref="D398:E398"/>
    <mergeCell ref="F398:G398"/>
    <mergeCell ref="F388:G388"/>
    <mergeCell ref="D389:E389"/>
    <mergeCell ref="F389:G389"/>
    <mergeCell ref="D390:E390"/>
    <mergeCell ref="F390:G390"/>
    <mergeCell ref="D391:E391"/>
    <mergeCell ref="F391:G391"/>
    <mergeCell ref="A427:B427"/>
    <mergeCell ref="A428:B428"/>
    <mergeCell ref="D399:E399"/>
    <mergeCell ref="F399:G399"/>
    <mergeCell ref="D400:E400"/>
    <mergeCell ref="F400:G400"/>
    <mergeCell ref="A414:G414"/>
    <mergeCell ref="A418:B418"/>
    <mergeCell ref="A407:G412"/>
    <mergeCell ref="A415:G415"/>
    <mergeCell ref="A400:C400"/>
    <mergeCell ref="A401:C401"/>
    <mergeCell ref="A399:C399"/>
    <mergeCell ref="A394:C394"/>
    <mergeCell ref="D394:E394"/>
    <mergeCell ref="F394:G394"/>
    <mergeCell ref="A395:C395"/>
    <mergeCell ref="D395:E395"/>
    <mergeCell ref="F395:G395"/>
    <mergeCell ref="A446:B446"/>
    <mergeCell ref="A447:B447"/>
    <mergeCell ref="A448:B448"/>
    <mergeCell ref="A434:B434"/>
    <mergeCell ref="A435:B435"/>
    <mergeCell ref="A436:B436"/>
    <mergeCell ref="A437:B437"/>
    <mergeCell ref="A438:B438"/>
    <mergeCell ref="A439:B439"/>
    <mergeCell ref="A429:B429"/>
    <mergeCell ref="A430:B430"/>
    <mergeCell ref="A431:B431"/>
    <mergeCell ref="A432:B432"/>
    <mergeCell ref="A433:B433"/>
    <mergeCell ref="A419:B419"/>
    <mergeCell ref="A421:G421"/>
    <mergeCell ref="A425:B425"/>
    <mergeCell ref="A426:B426"/>
    <mergeCell ref="A449:B449"/>
    <mergeCell ref="A450:B450"/>
    <mergeCell ref="C452:C455"/>
    <mergeCell ref="A440:B440"/>
    <mergeCell ref="A441:B441"/>
    <mergeCell ref="A442:B442"/>
    <mergeCell ref="A443:B443"/>
    <mergeCell ref="A444:B444"/>
    <mergeCell ref="A445:B445"/>
    <mergeCell ref="A468:F468"/>
    <mergeCell ref="A460:G460"/>
    <mergeCell ref="A462:E462"/>
    <mergeCell ref="A464:G464"/>
    <mergeCell ref="A467:F467"/>
    <mergeCell ref="D452:D455"/>
    <mergeCell ref="E452:E455"/>
    <mergeCell ref="F452:F455"/>
    <mergeCell ref="A457:F457"/>
    <mergeCell ref="A458:F458"/>
    <mergeCell ref="A480:F480"/>
    <mergeCell ref="A481:F481"/>
    <mergeCell ref="A482:F482"/>
    <mergeCell ref="F485:G488"/>
    <mergeCell ref="A476:F476"/>
    <mergeCell ref="A478:F478"/>
    <mergeCell ref="A475:F475"/>
    <mergeCell ref="A477:F477"/>
    <mergeCell ref="A469:F469"/>
    <mergeCell ref="A470:F470"/>
    <mergeCell ref="A471:F471"/>
    <mergeCell ref="A472:F472"/>
    <mergeCell ref="A473:F473"/>
    <mergeCell ref="A474:F474"/>
    <mergeCell ref="A483:F483"/>
    <mergeCell ref="A491:G491"/>
    <mergeCell ref="A522:G533"/>
    <mergeCell ref="A535:G535"/>
    <mergeCell ref="A536:G536"/>
    <mergeCell ref="A537:G537"/>
    <mergeCell ref="C539:G539"/>
    <mergeCell ref="A512:F512"/>
    <mergeCell ref="A508:F508"/>
    <mergeCell ref="A513:F513"/>
    <mergeCell ref="F516:G519"/>
    <mergeCell ref="A514:F514"/>
    <mergeCell ref="A505:F505"/>
    <mergeCell ref="A507:F507"/>
    <mergeCell ref="A496:F496"/>
    <mergeCell ref="A510:F510"/>
    <mergeCell ref="A511:F511"/>
    <mergeCell ref="A495:F495"/>
    <mergeCell ref="A497:F497"/>
    <mergeCell ref="A498:F498"/>
    <mergeCell ref="A499:F499"/>
    <mergeCell ref="A500:F500"/>
    <mergeCell ref="A501:F501"/>
    <mergeCell ref="A502:F502"/>
    <mergeCell ref="A503:F503"/>
    <mergeCell ref="B541:C541"/>
    <mergeCell ref="D541:E541"/>
    <mergeCell ref="F541:G541"/>
    <mergeCell ref="B542:C542"/>
    <mergeCell ref="B543:C543"/>
    <mergeCell ref="B544:C544"/>
    <mergeCell ref="B545:C545"/>
    <mergeCell ref="B546:C546"/>
    <mergeCell ref="B547:C547"/>
    <mergeCell ref="F542:G542"/>
    <mergeCell ref="F543:G543"/>
    <mergeCell ref="F544:G544"/>
    <mergeCell ref="F545:G545"/>
    <mergeCell ref="F546:G546"/>
    <mergeCell ref="F547:G547"/>
    <mergeCell ref="F548:G548"/>
    <mergeCell ref="B551:C551"/>
    <mergeCell ref="B552:C552"/>
    <mergeCell ref="D542:E542"/>
    <mergeCell ref="D543:E543"/>
    <mergeCell ref="D544:E544"/>
    <mergeCell ref="D545:E545"/>
    <mergeCell ref="D546:E546"/>
    <mergeCell ref="D547:E547"/>
    <mergeCell ref="D548:E548"/>
    <mergeCell ref="D549:E549"/>
    <mergeCell ref="B548:C548"/>
    <mergeCell ref="B549:C549"/>
    <mergeCell ref="B550:C550"/>
    <mergeCell ref="F549:G549"/>
    <mergeCell ref="F550:G550"/>
    <mergeCell ref="F551:G551"/>
    <mergeCell ref="F552:G552"/>
    <mergeCell ref="B553:C553"/>
    <mergeCell ref="D553:E553"/>
    <mergeCell ref="F553:G553"/>
    <mergeCell ref="D550:E550"/>
    <mergeCell ref="D551:E551"/>
    <mergeCell ref="D552:E552"/>
    <mergeCell ref="A564:D564"/>
    <mergeCell ref="A566:D566"/>
    <mergeCell ref="A567:D567"/>
    <mergeCell ref="F565:G569"/>
    <mergeCell ref="A568:D568"/>
    <mergeCell ref="A571:G571"/>
    <mergeCell ref="B554:C557"/>
    <mergeCell ref="D554:E557"/>
    <mergeCell ref="F554:G557"/>
    <mergeCell ref="A559:G559"/>
    <mergeCell ref="A562:D562"/>
    <mergeCell ref="A563:D563"/>
    <mergeCell ref="A580:B580"/>
    <mergeCell ref="D578:E581"/>
    <mergeCell ref="A582:G582"/>
    <mergeCell ref="A584:F584"/>
    <mergeCell ref="A574:B574"/>
    <mergeCell ref="A575:B575"/>
    <mergeCell ref="A576:B576"/>
    <mergeCell ref="A577:B577"/>
    <mergeCell ref="A578:B578"/>
    <mergeCell ref="A579:B579"/>
    <mergeCell ref="A613:G613"/>
    <mergeCell ref="A615:G616"/>
    <mergeCell ref="A619:F619"/>
    <mergeCell ref="A620:F620"/>
    <mergeCell ref="A621:F621"/>
    <mergeCell ref="F588:G592"/>
    <mergeCell ref="A591:D591"/>
    <mergeCell ref="A602:G602"/>
    <mergeCell ref="A605:F605"/>
    <mergeCell ref="A595:G600"/>
    <mergeCell ref="A589:D589"/>
    <mergeCell ref="A588:D588"/>
    <mergeCell ref="A590:D590"/>
    <mergeCell ref="A633:B633"/>
    <mergeCell ref="A634:B634"/>
    <mergeCell ref="A635:B635"/>
    <mergeCell ref="A636:B636"/>
    <mergeCell ref="A637:B637"/>
    <mergeCell ref="A638:B638"/>
    <mergeCell ref="A624:G625"/>
    <mergeCell ref="A627:G627"/>
    <mergeCell ref="A629:G629"/>
    <mergeCell ref="A631:B631"/>
    <mergeCell ref="A632:B632"/>
    <mergeCell ref="A645:B645"/>
    <mergeCell ref="A646:B646"/>
    <mergeCell ref="A647:B647"/>
    <mergeCell ref="A648:B648"/>
    <mergeCell ref="A650:B650"/>
    <mergeCell ref="A639:B639"/>
    <mergeCell ref="A640:B640"/>
    <mergeCell ref="A641:B641"/>
    <mergeCell ref="A642:B642"/>
    <mergeCell ref="A643:B643"/>
    <mergeCell ref="A644:B644"/>
    <mergeCell ref="B660:C661"/>
    <mergeCell ref="C662:D663"/>
    <mergeCell ref="F660:G661"/>
    <mergeCell ref="E662:G663"/>
    <mergeCell ref="A667:F667"/>
    <mergeCell ref="A649:B649"/>
    <mergeCell ref="A652:B652"/>
    <mergeCell ref="A651:B651"/>
    <mergeCell ref="A654:B654"/>
    <mergeCell ref="A655:B655"/>
    <mergeCell ref="A656:B656"/>
    <mergeCell ref="A657:B657"/>
    <mergeCell ref="A658:B658"/>
    <mergeCell ref="A677:B677"/>
    <mergeCell ref="A678:B678"/>
    <mergeCell ref="A679:B679"/>
    <mergeCell ref="A680:B680"/>
    <mergeCell ref="A681:B681"/>
    <mergeCell ref="A682:B682"/>
    <mergeCell ref="A669:G670"/>
    <mergeCell ref="A665:G665"/>
    <mergeCell ref="A671:G671"/>
    <mergeCell ref="A674:B674"/>
    <mergeCell ref="A675:B675"/>
    <mergeCell ref="A676:B676"/>
    <mergeCell ref="A687:B687"/>
    <mergeCell ref="A688:B688"/>
    <mergeCell ref="A689:B689"/>
    <mergeCell ref="A690:B690"/>
    <mergeCell ref="A692:B692"/>
    <mergeCell ref="A693:B693"/>
    <mergeCell ref="A691:B691"/>
    <mergeCell ref="A683:B683"/>
    <mergeCell ref="A684:B684"/>
    <mergeCell ref="A685:B685"/>
    <mergeCell ref="A686:B686"/>
    <mergeCell ref="A703:G703"/>
    <mergeCell ref="A705:F705"/>
    <mergeCell ref="A715:G715"/>
    <mergeCell ref="A749:G749"/>
    <mergeCell ref="A707:C707"/>
    <mergeCell ref="A708:F708"/>
    <mergeCell ref="A709:F709"/>
    <mergeCell ref="A710:F710"/>
    <mergeCell ref="A694:B694"/>
    <mergeCell ref="A696:B696"/>
    <mergeCell ref="A697:B697"/>
    <mergeCell ref="A698:B698"/>
    <mergeCell ref="A699:B699"/>
    <mergeCell ref="A700:B700"/>
    <mergeCell ref="A722:F722"/>
    <mergeCell ref="A725:F725"/>
    <mergeCell ref="A726:F726"/>
    <mergeCell ref="A727:F727"/>
    <mergeCell ref="A728:F728"/>
    <mergeCell ref="A729:F729"/>
    <mergeCell ref="A730:F730"/>
    <mergeCell ref="F712:G713"/>
    <mergeCell ref="A719:F719"/>
    <mergeCell ref="A720:F720"/>
    <mergeCell ref="A721:F721"/>
    <mergeCell ref="A723:F723"/>
    <mergeCell ref="A724:F724"/>
    <mergeCell ref="F742:G743"/>
    <mergeCell ref="A746:F746"/>
    <mergeCell ref="A747:F747"/>
    <mergeCell ref="A753:F753"/>
    <mergeCell ref="A754:F754"/>
    <mergeCell ref="A755:F755"/>
    <mergeCell ref="A731:F731"/>
    <mergeCell ref="A732:F732"/>
    <mergeCell ref="A733:F733"/>
    <mergeCell ref="A734:F734"/>
    <mergeCell ref="A735:F735"/>
    <mergeCell ref="A740:F740"/>
    <mergeCell ref="A737:F737"/>
    <mergeCell ref="A738:F738"/>
    <mergeCell ref="A739:F739"/>
    <mergeCell ref="A751:G751"/>
    <mergeCell ref="A762:F762"/>
    <mergeCell ref="A763:F763"/>
    <mergeCell ref="A764:F764"/>
    <mergeCell ref="A765:F765"/>
    <mergeCell ref="A767:F767"/>
    <mergeCell ref="A768:F768"/>
    <mergeCell ref="A756:F756"/>
    <mergeCell ref="A757:F757"/>
    <mergeCell ref="A758:F758"/>
    <mergeCell ref="A759:F759"/>
    <mergeCell ref="A760:F760"/>
    <mergeCell ref="A761:F761"/>
    <mergeCell ref="A806:F806"/>
    <mergeCell ref="A775:F775"/>
    <mergeCell ref="F777:G778"/>
    <mergeCell ref="A781:F781"/>
    <mergeCell ref="A782:F782"/>
    <mergeCell ref="A766:F766"/>
    <mergeCell ref="A769:F769"/>
    <mergeCell ref="A770:F770"/>
    <mergeCell ref="A771:F771"/>
    <mergeCell ref="A772:F772"/>
    <mergeCell ref="A773:F773"/>
    <mergeCell ref="A774:F774"/>
    <mergeCell ref="E833:G833"/>
    <mergeCell ref="A821:G829"/>
    <mergeCell ref="A795:F795"/>
    <mergeCell ref="A796:F796"/>
    <mergeCell ref="A797:F797"/>
    <mergeCell ref="A798:F798"/>
    <mergeCell ref="A799:F799"/>
    <mergeCell ref="A800:F800"/>
    <mergeCell ref="A787:G787"/>
    <mergeCell ref="A791:F791"/>
    <mergeCell ref="A789:G789"/>
    <mergeCell ref="A792:F792"/>
    <mergeCell ref="A793:F793"/>
    <mergeCell ref="A794:F794"/>
    <mergeCell ref="A808:F808"/>
    <mergeCell ref="A809:F809"/>
    <mergeCell ref="A810:F810"/>
    <mergeCell ref="A811:F811"/>
    <mergeCell ref="F813:G814"/>
    <mergeCell ref="A817:F817"/>
    <mergeCell ref="A801:F801"/>
    <mergeCell ref="A802:F802"/>
    <mergeCell ref="A803:F803"/>
    <mergeCell ref="A805:F805"/>
    <mergeCell ref="B834:D834"/>
    <mergeCell ref="A804:F804"/>
    <mergeCell ref="A854:F854"/>
    <mergeCell ref="A855:G855"/>
    <mergeCell ref="A856:G856"/>
    <mergeCell ref="A859:G870"/>
    <mergeCell ref="A393:D393"/>
    <mergeCell ref="B839:D839"/>
    <mergeCell ref="E839:G839"/>
    <mergeCell ref="E840:G841"/>
    <mergeCell ref="B840:D841"/>
    <mergeCell ref="A843:F843"/>
    <mergeCell ref="B835:D835"/>
    <mergeCell ref="B836:D836"/>
    <mergeCell ref="B837:D837"/>
    <mergeCell ref="B838:D838"/>
    <mergeCell ref="E834:G834"/>
    <mergeCell ref="E835:G835"/>
    <mergeCell ref="E836:G836"/>
    <mergeCell ref="E837:G837"/>
    <mergeCell ref="E838:G838"/>
    <mergeCell ref="A818:F818"/>
    <mergeCell ref="A831:G831"/>
    <mergeCell ref="B833:D833"/>
  </mergeCells>
  <dataValidations xWindow="423" yWindow="333" count="13">
    <dataValidation type="list" allowBlank="1" showInputMessage="1" showErrorMessage="1" errorTitle="Erreur de saisie" error="Veuillez sélectionner une valeur dans la liste (menu déroulant) ..." sqref="B4" xr:uid="{22FCE34F-AC20-4393-996D-81FA3F09014B}">
      <formula1>Regions</formula1>
    </dataValidation>
    <dataValidation type="list" allowBlank="1" showInputMessage="1" showErrorMessage="1" errorTitle="Erreur de saisie" error="Veuillez sélectionner une valeur dans la liste (menu déroulant) ..." sqref="C87:E87" xr:uid="{BA2ACCFD-C311-4E99-987F-F7D3075A675C}">
      <formula1>"convention de 1951,convention de 1966,FP hospitalière,autre statut"</formula1>
    </dataValidation>
    <dataValidation type="whole" allowBlank="1" showInputMessage="1" showErrorMessage="1" sqref="C130:F130" xr:uid="{53478ECC-F481-497C-949F-D5EFEE66457A}">
      <formula1>-1</formula1>
      <formula2>1000</formula2>
    </dataValidation>
    <dataValidation type="decimal" allowBlank="1" showInputMessage="1" showErrorMessage="1" error="Un nombre est attendu" sqref="D92:E109 D111:E113 D115:E116" xr:uid="{C55D4F56-C684-44E7-A185-27AB7916F7BC}">
      <formula1>-0.1</formula1>
      <formula2>1000</formula2>
    </dataValidation>
    <dataValidation type="whole" allowBlank="1" showInputMessage="1" showErrorMessage="1" error="Un nombre entier est attendu" sqref="C444:G444 C650:G650 C692:G692" xr:uid="{0DFF6A0F-4D7F-4925-838B-74C5D523298E}">
      <formula1>-1</formula1>
      <formula2>1000</formula2>
    </dataValidation>
    <dataValidation type="whole" allowBlank="1" showInputMessage="1" showErrorMessage="1" prompt="Un nombre entier est attendu" sqref="F333 D196:G196" xr:uid="{E7886496-FF33-47D1-A812-BF85B88D4CED}">
      <formula1>-1</formula1>
      <formula2>1000</formula2>
    </dataValidation>
    <dataValidation type="list" allowBlank="1" showInputMessage="1" showErrorMessage="1" errorTitle="Erreur de saisie" error="Veuillez sélectionner une valeur dans la liste (menu déroulant) ..." sqref="G344" xr:uid="{9D538E23-4D0C-4481-9D77-D497BEF8289E}">
      <formula1>"Oui,Non"</formula1>
    </dataValidation>
    <dataValidation type="whole" allowBlank="1" showInputMessage="1" showErrorMessage="1" error="Un nombre entier est attendu" prompt="Un nombre entier est attendu" sqref="B834:G838" xr:uid="{E4F17B41-0888-4F3F-83A6-D859877BD337}">
      <formula1>-1</formula1>
      <formula2>10000</formula2>
    </dataValidation>
    <dataValidation type="decimal" allowBlank="1" showInputMessage="1" showErrorMessage="1" error="Un nombre entre 0 et 1 est attendu avec 2 décimales._x000a__x000a_Remarque: 93% = 0,93" prompt="Un nombre entre 0 et 1 est attendu avec 2 décimales._x000a__x000a_Remarque: 93% = 0,93" sqref="G854" xr:uid="{979D82A9-9CF7-4C78-93AA-76149A7C9E71}">
      <formula1>-0.1</formula1>
      <formula2>1.001</formula2>
    </dataValidation>
    <dataValidation type="whole" allowBlank="1" showInputMessage="1" showErrorMessage="1" error="un nombre entier est attendu" prompt="un nombre entier est attendu" sqref="F43:F45 F149:F151 F51:F53 F55:F56 D119:D121 C127:F129 C132:D133 F47 F137:F140" xr:uid="{018E7DA4-6250-44B4-BB38-C6A090B07083}">
      <formula1>-1</formula1>
      <formula2>1000000000</formula2>
    </dataValidation>
    <dataValidation type="whole" allowBlank="1" showInputMessage="1" showErrorMessage="1" error="Un nombre entier est attendu" prompt="Un nombre entier est attendu" sqref="D157:G166 D168:G171 D191:G195 D202:G205 D211:G213 D222:G231 D233:G236 D253:G264 D266:G269 D394:G400 D402:G404 C418:F419 D379:G392" xr:uid="{3BF626E5-719B-4499-B0B9-1CA3AE7886BD}">
      <formula1>-1</formula1>
      <formula2>1000</formula2>
    </dataValidation>
    <dataValidation type="whole" allowBlank="1" showInputMessage="1" showErrorMessage="1" error="Un nombre entier est attendu" prompt="Un nombre entier est attendu" sqref="E333 E337 G339:G340 G345 E348:G348 C425:F443 C445:F450 G457:G458 G467:G478 G480:G483 G817:G818 G510:G514 B539 B542:G552 E562:E564 E566:E568 C574:C580 G584 E588:E591 G605 G619:G621 C631:F649 C651:F658 G667 C674:F691 C693:F700 G708:G710 G495:G508 G737:G740 G746:G748 G753:G770 G772:G774 G781:G782 G719:G735 G808:G811 G791:G806" xr:uid="{8C63F79C-41D0-467D-9D32-9156FA5BC55B}">
      <formula1>-1</formula1>
      <formula2>100000</formula2>
    </dataValidation>
    <dataValidation type="decimal" allowBlank="1" showInputMessage="1" showErrorMessage="1" error="Un nombre est attendu" prompt="Un nombre est attendu" sqref="G843" xr:uid="{CB693440-FC0E-4070-92FD-49C2C99A8597}">
      <formula1>-0.1</formula1>
      <formula2>100000</formula2>
    </dataValidation>
  </dataValidations>
  <pageMargins left="0.70866141732283472" right="0.70866141732283472" top="0.74803149606299213" bottom="0.74803149606299213" header="0.31496062992125984" footer="0.31496062992125984"/>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RASA ACT hors les murs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JEREMY OLIVIER</dc:creator>
  <cp:lastModifiedBy>GENTIER</cp:lastModifiedBy>
  <cp:lastPrinted>2021-02-10T12:26:44Z</cp:lastPrinted>
  <dcterms:created xsi:type="dcterms:W3CDTF">2021-02-04T13:48:39Z</dcterms:created>
  <dcterms:modified xsi:type="dcterms:W3CDTF">2022-02-15T14:27:53Z</dcterms:modified>
</cp:coreProperties>
</file>