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J:\SDSGI\DOC\TEXTES-OFF-STOCK\Textes Officiels_Archives\6.INSTRUCTIONS\2023\2023_Fichiers_originaux_et_modifies\170 (en cours)\"/>
    </mc:Choice>
  </mc:AlternateContent>
  <xr:revisionPtr revIDLastSave="0" documentId="8_{754A1C12-9DCB-4D8F-AF6F-0D42F8FFA2A6}" xr6:coauthVersionLast="47" xr6:coauthVersionMax="47" xr10:uidLastSave="{00000000-0000-0000-0000-000000000000}"/>
  <bookViews>
    <workbookView xWindow="-120" yWindow="-120" windowWidth="25440" windowHeight="15390" xr2:uid="{00000000-000D-0000-FFFF-FFFF00000000}"/>
  </bookViews>
  <sheets>
    <sheet name="RASA ACT hors les murs" sheetId="1" r:id="rId1"/>
  </sheets>
  <externalReferences>
    <externalReference r:id="rId2"/>
  </externalReferences>
  <definedNames>
    <definedName name="DEPARTEMENT">OFFSET([1]LISTES!XFA1048574,1,MATCH([1]FORMULAIRE!A1048576,Regions,0),COUNTA(OFFSET([1]LISTES!XFA1048574,1,MATCH([1]FORMULAIRE!A1048576,Regions,0),50,1)),1)</definedName>
    <definedName name="Regions">[1]LISTES!$A$1:$A$14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64" i="1" l="1"/>
  <c r="G953" i="1"/>
  <c r="C847" i="1"/>
  <c r="G835" i="1"/>
  <c r="G836" i="1"/>
  <c r="G837" i="1"/>
  <c r="G838" i="1"/>
  <c r="G839" i="1"/>
  <c r="G840" i="1"/>
  <c r="G802" i="1"/>
  <c r="G803" i="1"/>
  <c r="G804" i="1"/>
  <c r="G805" i="1"/>
  <c r="G806" i="1"/>
  <c r="G807" i="1"/>
  <c r="G808" i="1"/>
  <c r="G809" i="1"/>
  <c r="G810" i="1"/>
  <c r="G811" i="1"/>
  <c r="G812" i="1"/>
  <c r="G813" i="1"/>
  <c r="G814" i="1"/>
  <c r="G815" i="1"/>
  <c r="G816" i="1"/>
  <c r="G817" i="1"/>
  <c r="G818" i="1"/>
  <c r="G819" i="1"/>
  <c r="G820" i="1"/>
  <c r="G821" i="1"/>
  <c r="G822" i="1"/>
  <c r="G823" i="1"/>
  <c r="G824" i="1"/>
  <c r="G825" i="1"/>
  <c r="G826" i="1"/>
  <c r="G827" i="1"/>
  <c r="G828" i="1"/>
  <c r="G829" i="1"/>
  <c r="G830" i="1"/>
  <c r="G831" i="1"/>
  <c r="G832" i="1"/>
  <c r="C787" i="1"/>
  <c r="D787" i="1"/>
  <c r="G776" i="1"/>
  <c r="G777" i="1"/>
  <c r="G778" i="1"/>
  <c r="G779" i="1"/>
  <c r="G780" i="1"/>
  <c r="G781" i="1"/>
  <c r="G782" i="1"/>
  <c r="G783" i="1"/>
  <c r="G784" i="1"/>
  <c r="G785" i="1"/>
  <c r="G786" i="1"/>
  <c r="G745" i="1"/>
  <c r="G746" i="1"/>
  <c r="G747" i="1"/>
  <c r="G748" i="1"/>
  <c r="G749" i="1"/>
  <c r="G750" i="1"/>
  <c r="G751" i="1"/>
  <c r="G752" i="1"/>
  <c r="G753" i="1"/>
  <c r="G754" i="1"/>
  <c r="G755" i="1"/>
  <c r="G756" i="1"/>
  <c r="G757" i="1"/>
  <c r="G758" i="1"/>
  <c r="G759" i="1"/>
  <c r="G760" i="1"/>
  <c r="G761" i="1"/>
  <c r="G762" i="1"/>
  <c r="G763" i="1"/>
  <c r="G764" i="1"/>
  <c r="G765" i="1"/>
  <c r="G766" i="1"/>
  <c r="G767" i="1"/>
  <c r="G768" i="1"/>
  <c r="G769" i="1"/>
  <c r="G770" i="1"/>
  <c r="G771" i="1"/>
  <c r="G772" i="1"/>
  <c r="G773" i="1"/>
  <c r="G774" i="1"/>
  <c r="G744" i="1"/>
  <c r="D717" i="1"/>
  <c r="E709" i="1"/>
  <c r="F695" i="1"/>
  <c r="G667" i="1"/>
  <c r="C596" i="1"/>
  <c r="C597" i="1" s="1"/>
  <c r="G587" i="1"/>
  <c r="G588" i="1"/>
  <c r="G589" i="1"/>
  <c r="G590" i="1"/>
  <c r="G591" i="1"/>
  <c r="G592" i="1"/>
  <c r="G555" i="1"/>
  <c r="G556" i="1"/>
  <c r="G557" i="1"/>
  <c r="G558" i="1"/>
  <c r="G559" i="1"/>
  <c r="G560" i="1"/>
  <c r="G561" i="1"/>
  <c r="G562" i="1"/>
  <c r="G563" i="1"/>
  <c r="G564" i="1"/>
  <c r="G565" i="1"/>
  <c r="G566" i="1"/>
  <c r="G567" i="1"/>
  <c r="G568" i="1"/>
  <c r="G569" i="1"/>
  <c r="G570" i="1"/>
  <c r="G571" i="1"/>
  <c r="G572" i="1"/>
  <c r="G573" i="1"/>
  <c r="G574" i="1"/>
  <c r="G575" i="1"/>
  <c r="G576" i="1"/>
  <c r="G577" i="1"/>
  <c r="G578" i="1"/>
  <c r="G579" i="1"/>
  <c r="G580" i="1"/>
  <c r="G581" i="1"/>
  <c r="G582" i="1"/>
  <c r="G583" i="1"/>
  <c r="G584" i="1"/>
  <c r="G474" i="1"/>
  <c r="F475" i="1" s="1"/>
  <c r="D368" i="1"/>
  <c r="D338" i="1"/>
  <c r="F285" i="1"/>
  <c r="D285" i="1"/>
  <c r="D306" i="1"/>
  <c r="D314" i="1"/>
  <c r="D322" i="1"/>
  <c r="G244" i="1"/>
  <c r="D245" i="1" s="1"/>
  <c r="G237" i="1"/>
  <c r="G236" i="1"/>
  <c r="G231" i="1"/>
  <c r="G230" i="1"/>
  <c r="F607" i="1" s="1"/>
  <c r="G229" i="1"/>
  <c r="G228" i="1"/>
  <c r="G198" i="1"/>
  <c r="G197" i="1"/>
  <c r="F196" i="1"/>
  <c r="E196" i="1"/>
  <c r="D196" i="1"/>
  <c r="G195" i="1"/>
  <c r="G194" i="1"/>
  <c r="G193" i="1"/>
  <c r="G192" i="1"/>
  <c r="G191" i="1"/>
  <c r="G190"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D89" i="1"/>
  <c r="F265" i="1" l="1"/>
  <c r="G787" i="1"/>
  <c r="B718" i="1"/>
  <c r="F705" i="1"/>
  <c r="D696" i="1"/>
  <c r="G196" i="1"/>
  <c r="G637" i="1" l="1"/>
  <c r="F638" i="1" s="1"/>
  <c r="E1014" i="1"/>
  <c r="E1015" i="1" s="1"/>
  <c r="B1014" i="1"/>
  <c r="B1015" i="1" s="1"/>
  <c r="G988" i="1"/>
  <c r="F989" i="1" s="1"/>
  <c r="F954" i="1"/>
  <c r="G917" i="1"/>
  <c r="F918" i="1" s="1"/>
  <c r="G886" i="1"/>
  <c r="D847" i="1"/>
  <c r="E847" i="1"/>
  <c r="F847" i="1"/>
  <c r="G846" i="1"/>
  <c r="G845" i="1"/>
  <c r="G844" i="1"/>
  <c r="G843" i="1"/>
  <c r="G842" i="1"/>
  <c r="G841" i="1"/>
  <c r="G834" i="1"/>
  <c r="E787" i="1"/>
  <c r="E790" i="1" s="1"/>
  <c r="F787" i="1"/>
  <c r="F788" i="1" s="1"/>
  <c r="C790" i="1"/>
  <c r="B788" i="1"/>
  <c r="E730" i="1"/>
  <c r="F726" i="1" s="1"/>
  <c r="D596" i="1"/>
  <c r="D597" i="1" s="1"/>
  <c r="E596" i="1"/>
  <c r="E597" i="1" s="1"/>
  <c r="F596" i="1"/>
  <c r="F597" i="1" s="1"/>
  <c r="G594" i="1"/>
  <c r="G593" i="1"/>
  <c r="G586" i="1"/>
  <c r="G554" i="1"/>
  <c r="G548" i="1"/>
  <c r="G547" i="1"/>
  <c r="F645" i="1" s="1"/>
  <c r="F668" i="1" s="1"/>
  <c r="F368" i="1"/>
  <c r="F369" i="1" s="1"/>
  <c r="F338" i="1"/>
  <c r="F339" i="1" s="1"/>
  <c r="F322" i="1"/>
  <c r="F323" i="1" s="1"/>
  <c r="F314" i="1"/>
  <c r="F315" i="1" s="1"/>
  <c r="F306" i="1"/>
  <c r="F307" i="1" s="1"/>
  <c r="G847" i="1" l="1"/>
  <c r="F286" i="1"/>
  <c r="D286" i="1"/>
  <c r="D339" i="1"/>
  <c r="G880" i="1" l="1"/>
  <c r="F887" i="1" s="1"/>
  <c r="D315" i="1"/>
  <c r="D323" i="1"/>
  <c r="D369" i="1"/>
  <c r="D307" i="1"/>
  <c r="G595" i="1" l="1"/>
  <c r="G59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JEREMY OLIVIER</author>
    <author>GENTIER</author>
  </authors>
  <commentList>
    <comment ref="A67" authorId="0" shapeId="0" xr:uid="{00000000-0006-0000-0000-000001000000}">
      <text>
        <r>
          <rPr>
            <sz val="9"/>
            <color indexed="81"/>
            <rFont val="Tahoma"/>
            <family val="2"/>
          </rPr>
          <t xml:space="preserve">
CSAPA, CAARUD...</t>
        </r>
      </text>
    </comment>
    <comment ref="A68" authorId="0" shapeId="0" xr:uid="{00000000-0006-0000-0000-000002000000}">
      <text>
        <r>
          <rPr>
            <sz val="9"/>
            <color indexed="81"/>
            <rFont val="Tahoma"/>
            <family val="2"/>
          </rPr>
          <t xml:space="preserve">
LAM, LHSS, ACT un chez soi d'abord...</t>
        </r>
      </text>
    </comment>
    <comment ref="A69" authorId="0" shapeId="0" xr:uid="{00000000-0006-0000-0000-000003000000}">
      <text>
        <r>
          <rPr>
            <sz val="9"/>
            <color indexed="81"/>
            <rFont val="Tahoma"/>
            <family val="2"/>
          </rPr>
          <t>MAS, FAM, SAVS, SAMSAH, SSIAD, EHPAD...</t>
        </r>
      </text>
    </comment>
    <comment ref="A70" authorId="0" shapeId="0" xr:uid="{00000000-0006-0000-0000-000004000000}">
      <text>
        <r>
          <rPr>
            <sz val="9"/>
            <color indexed="81"/>
            <rFont val="Tahoma"/>
            <family val="2"/>
          </rPr>
          <t>Hôpitaux, SSR, HAD, services hospitaliers autorisés en psychiatrie, structures ambulatoires du secteur psychiatrique (HDJ, CMP, CATTP...), equipes mobiles psychiatrie précarité, USMP...</t>
        </r>
      </text>
    </comment>
    <comment ref="A71" authorId="0" shapeId="0" xr:uid="{00000000-0006-0000-0000-000005000000}">
      <text>
        <r>
          <rPr>
            <sz val="9"/>
            <color indexed="81"/>
            <rFont val="Tahoma"/>
            <family val="2"/>
          </rPr>
          <t xml:space="preserve">établissements de santé comprenant une USP et/ou des LISP (lit identifiés soins palliatifs), équipes mobiles de soins palliatifs, équipes d'appui et de coordination en prise en charge palliative, cellule d'animation régionale de soins palliatifs…)", 
</t>
        </r>
      </text>
    </comment>
    <comment ref="A83" authorId="0" shapeId="0" xr:uid="{00000000-0006-0000-0000-000006000000}">
      <text>
        <r>
          <rPr>
            <sz val="9"/>
            <color indexed="81"/>
            <rFont val="Tahoma"/>
            <family val="2"/>
          </rPr>
          <t xml:space="preserve">
CHRS, maison relais, pensions de famille...</t>
        </r>
      </text>
    </comment>
    <comment ref="A84" authorId="0" shapeId="0" xr:uid="{00000000-0006-0000-0000-000007000000}">
      <text>
        <r>
          <rPr>
            <sz val="9"/>
            <color indexed="81"/>
            <rFont val="Tahoma"/>
            <family val="2"/>
          </rPr>
          <t xml:space="preserve">
SPIP...</t>
        </r>
      </text>
    </comment>
    <comment ref="A85" authorId="0" shapeId="0" xr:uid="{00000000-0006-0000-0000-000008000000}">
      <text>
        <r>
          <rPr>
            <sz val="9"/>
            <color indexed="81"/>
            <rFont val="Tahoma"/>
            <family val="2"/>
          </rPr>
          <t>Banque alimentaire, restaurant du cœur, secours populaire...</t>
        </r>
      </text>
    </comment>
    <comment ref="A87" authorId="0" shapeId="0" xr:uid="{00000000-0006-0000-0000-000009000000}">
      <text>
        <r>
          <rPr>
            <sz val="9"/>
            <color indexed="81"/>
            <rFont val="Tahoma"/>
            <family val="2"/>
          </rPr>
          <t>Bailleurs sociaux, HLM...</t>
        </r>
      </text>
    </comment>
    <comment ref="A117" authorId="0" shapeId="0" xr:uid="{00000000-0006-0000-0000-00000A000000}">
      <text>
        <r>
          <rPr>
            <sz val="9"/>
            <color indexed="81"/>
            <rFont val="Tahoma"/>
            <family val="2"/>
          </rPr>
          <t xml:space="preserve">
Argent, ticket restaurant,  frais liés à la scolarité ...</t>
        </r>
      </text>
    </comment>
    <comment ref="A118" authorId="0" shapeId="0" xr:uid="{00000000-0006-0000-0000-00000B000000}">
      <text>
        <r>
          <rPr>
            <sz val="9"/>
            <color indexed="81"/>
            <rFont val="Tahoma"/>
            <family val="2"/>
          </rPr>
          <t>tickets de transport ...</t>
        </r>
      </text>
    </comment>
    <comment ref="E227" authorId="1" shapeId="0" xr:uid="{00000000-0006-0000-0000-00000C000000}">
      <text>
        <r>
          <rPr>
            <b/>
            <sz val="9"/>
            <color indexed="81"/>
            <rFont val="Tahoma"/>
            <family val="2"/>
          </rPr>
          <t>ou Intersexe</t>
        </r>
        <r>
          <rPr>
            <sz val="9"/>
            <color indexed="81"/>
            <rFont val="Tahoma"/>
            <family val="2"/>
          </rPr>
          <t xml:space="preserve">
</t>
        </r>
      </text>
    </comment>
    <comment ref="A230" authorId="0" shapeId="0" xr:uid="{00000000-0006-0000-0000-00000D000000}">
      <text>
        <r>
          <rPr>
            <sz val="9"/>
            <color indexed="81"/>
            <rFont val="Tahoma"/>
            <family val="2"/>
          </rPr>
          <t>Nouvelles personnes qui occupent une place autorisée dans l'année : ne tient pas compte des personnes sur liste d'attente</t>
        </r>
      </text>
    </comment>
    <comment ref="G240" authorId="0" shapeId="0" xr:uid="{00000000-0006-0000-0000-00000E000000}">
      <text>
        <r>
          <rPr>
            <sz val="9"/>
            <color indexed="81"/>
            <rFont val="Tahoma"/>
            <family val="2"/>
          </rPr>
          <t xml:space="preserve">
La somme des 3 lignes suivantes doit être égale au nombre inscrit dans cette case.
Aussi pour les situations particulières suivantes :
1 couple adulte dont les 2 personnes occupent une place ACT comptent :
* pour 2 dans cette case
* pour 2 dans la case "dont accompagnant adulte uniquement"
1 parent et son enfant qui occupent tout 2 une place ACT comptent :
* pour 2 dans cette case
* pour 1 dans la case "dont accompagnant adulte uniquement" 
* pour 1 dans la case "dont accompagnant mineur uniquement"
</t>
        </r>
      </text>
    </comment>
    <comment ref="A259" authorId="0" shapeId="0" xr:uid="{00000000-0006-0000-0000-00000F000000}">
      <text>
        <r>
          <rPr>
            <sz val="9"/>
            <color indexed="81"/>
            <rFont val="Tahoma"/>
            <family val="2"/>
          </rPr>
          <t xml:space="preserve">
propriétaire, location avec bail, sous-location, hébergées/habitant avec un proche de manière pérenne...</t>
        </r>
      </text>
    </comment>
    <comment ref="A260" authorId="0" shapeId="0" xr:uid="{00000000-0006-0000-0000-000010000000}">
      <text>
        <r>
          <rPr>
            <sz val="9"/>
            <color indexed="81"/>
            <rFont val="Tahoma"/>
            <family val="2"/>
          </rPr>
          <t>CHRS, CHU, pension de famille, maison relais, foyer pour travailleurs migrants , résidence sociale, foyer jeunes travailleurs...</t>
        </r>
      </text>
    </comment>
    <comment ref="A261" authorId="0" shapeId="0" xr:uid="{00000000-0006-0000-0000-000011000000}">
      <text>
        <r>
          <rPr>
            <sz val="9"/>
            <color indexed="81"/>
            <rFont val="Tahoma"/>
            <family val="2"/>
          </rPr>
          <t>CADA, HUDA, CAO, CAES, centre provisoire d'hébergement…</t>
        </r>
      </text>
    </comment>
    <comment ref="A262" authorId="0" shapeId="0" xr:uid="{00000000-0006-0000-0000-000012000000}">
      <text>
        <r>
          <rPr>
            <b/>
            <sz val="9"/>
            <color indexed="81"/>
            <rFont val="Tahoma"/>
            <family val="2"/>
          </rPr>
          <t xml:space="preserve">
</t>
        </r>
        <r>
          <rPr>
            <sz val="9"/>
            <color indexed="81"/>
            <rFont val="Tahoma"/>
            <family val="2"/>
          </rPr>
          <t>Lieu de squat, bidonville, tente, caravane, camping, provisoirement chez des proches (pour dépanner…), ...</t>
        </r>
      </text>
    </comment>
    <comment ref="D275" authorId="0" shapeId="0" xr:uid="{00000000-0006-0000-0000-000013000000}">
      <text>
        <r>
          <rPr>
            <sz val="9"/>
            <color indexed="81"/>
            <rFont val="Tahoma"/>
            <family val="2"/>
          </rPr>
          <t xml:space="preserve">
Il n'y a pas à créer une catégorie pour les résidents mineurs étrangers. Ils sont soit européens, soit en situation régulière, soit en situation irrégulière : 
pour le résident mineur étranger hors Union Europénne, la situation administrative (séjour régulier ou irrégulier) dépendra de celle de son ou ses parents.
Une personne ayant un rendez-vous en préfécture sans récipissé est en situation irrégulière. 
Une personne ayant juste un récipissé pour une première demande est considéré, dans ce tableau, en situation irrégulière.
Un demandeur d'asile sans récipissé ou débouté est en situation irrégulière.
Une personne ayant une OQTF est en situation irrégulière.
Une persone ayant une autorisation provisoire de séjour (APS) est en situation régulière, comme toute personne ayant un titre de séjour.</t>
        </r>
      </text>
    </comment>
    <comment ref="F275" authorId="0" shapeId="0" xr:uid="{00000000-0006-0000-0000-000014000000}">
      <text>
        <r>
          <rPr>
            <sz val="9"/>
            <color indexed="81"/>
            <rFont val="Tahoma"/>
            <family val="2"/>
          </rPr>
          <t>Personnes accompagnées décédées comprises (au moment du décès la personne avait une situation administrative)
Il n'y a pas à créer une catégorie pour les résidents mineurs étrangers. Ils sont soit européens, soit en situation régulière, soit en situation irrégulière : 
pour le résident mineur étranger hors Union Europénne, la situation administrative (séjour régulier ou irrégulier) dépendra de celle de son ou ses parents.
Une personne ayant un rendez-vous en préfécture sans récipissé est en situation irrégulière. 
Une personne ayant juste un récipissé pour une première demande de titre de séjour est considéré, dans ce tableau, en situation irrégulière.
Un demandeur d'asile sans récipissé ou débouté est en situation irrégulière.
Une personne ayant une OQTF est en situation irrégulière.
Une persone ayant une autorisation provisoire de séjour (APS) est en situation régulière, comme toute personne ayant un titre de séjour.</t>
        </r>
      </text>
    </comment>
    <comment ref="F302" authorId="0" shapeId="0" xr:uid="{00000000-0006-0000-0000-000015000000}">
      <text>
        <r>
          <rPr>
            <sz val="9"/>
            <color indexed="81"/>
            <rFont val="Tahoma"/>
            <family val="2"/>
          </rPr>
          <t xml:space="preserve">Personnes accompagnées décédées comprises
</t>
        </r>
      </text>
    </comment>
    <comment ref="F310" authorId="0" shapeId="0" xr:uid="{00000000-0006-0000-0000-000016000000}">
      <text>
        <r>
          <rPr>
            <sz val="9"/>
            <color indexed="81"/>
            <rFont val="Tahoma"/>
            <family val="2"/>
          </rPr>
          <t xml:space="preserve">Personnes accompagnées décédées comprises
</t>
        </r>
      </text>
    </comment>
    <comment ref="F318" authorId="0" shapeId="0" xr:uid="{00000000-0006-0000-0000-000017000000}">
      <text>
        <r>
          <rPr>
            <sz val="9"/>
            <color indexed="81"/>
            <rFont val="Tahoma"/>
            <family val="2"/>
          </rPr>
          <t xml:space="preserve">Personnes accompagnées décédées comprises
</t>
        </r>
      </text>
    </comment>
    <comment ref="F329" authorId="0" shapeId="0" xr:uid="{00000000-0006-0000-0000-000018000000}">
      <text>
        <r>
          <rPr>
            <sz val="9"/>
            <color indexed="81"/>
            <rFont val="Tahoma"/>
            <family val="2"/>
          </rPr>
          <t xml:space="preserve">Personnes accompagnées décédées comprises
</t>
        </r>
      </text>
    </comment>
    <comment ref="A330" authorId="0" shapeId="0" xr:uid="{00000000-0006-0000-0000-000019000000}">
      <text>
        <r>
          <rPr>
            <sz val="9"/>
            <color indexed="81"/>
            <rFont val="Tahoma"/>
            <family val="2"/>
          </rPr>
          <t xml:space="preserve">
Revenus de remplacement :  pension de retraite, allocations de préretraite, pension d'invalidité, indemnités journalières de sécurité sociale (IJ),allocation de chômage (ARE), Allocation spécifique de solidarité (ASS)…)</t>
        </r>
      </text>
    </comment>
    <comment ref="A331" authorId="0" shapeId="0" xr:uid="{00000000-0006-0000-0000-00001A000000}">
      <text>
        <r>
          <rPr>
            <sz val="9"/>
            <color indexed="81"/>
            <rFont val="Tahoma"/>
            <family val="2"/>
          </rPr>
          <t xml:space="preserve">
Rrevenu de solidarité active (RSA), allocation adulte handicapé (AAH), allocations familiales , allocation pour demandeur d'asile (ADA)
Formation rémunérée, bourse étudiante, 
Pension alimentaire, prestation compensatoire…</t>
        </r>
      </text>
    </comment>
    <comment ref="F355" authorId="0" shapeId="0" xr:uid="{00000000-0006-0000-0000-00001B000000}">
      <text>
        <r>
          <rPr>
            <sz val="9"/>
            <color indexed="81"/>
            <rFont val="Tahoma"/>
            <family val="2"/>
          </rPr>
          <t xml:space="preserve">Personnes accompagnées décédées comprises
</t>
        </r>
      </text>
    </comment>
    <comment ref="E546" authorId="1" shapeId="0" xr:uid="{00000000-0006-0000-0000-00001C000000}">
      <text>
        <r>
          <rPr>
            <b/>
            <sz val="9"/>
            <color indexed="81"/>
            <rFont val="Tahoma"/>
            <family val="2"/>
          </rPr>
          <t>ou Intersexe</t>
        </r>
        <r>
          <rPr>
            <sz val="9"/>
            <color indexed="81"/>
            <rFont val="Tahoma"/>
            <family val="2"/>
          </rPr>
          <t xml:space="preserve">
</t>
        </r>
      </text>
    </comment>
    <comment ref="C548" authorId="0" shapeId="0" xr:uid="{00000000-0006-0000-0000-00001D000000}">
      <text>
        <r>
          <rPr>
            <sz val="9"/>
            <color indexed="81"/>
            <rFont val="Tahoma"/>
            <family val="2"/>
          </rPr>
          <t>Parmi le nombre de candidatures de femmes indiqué dans la case du dessus, combien de femmes candidates mentionnaient un ou plusieurs accompagnants dans le dossier de candidature</t>
        </r>
      </text>
    </comment>
    <comment ref="D548" authorId="0" shapeId="0" xr:uid="{00000000-0006-0000-0000-00001E000000}">
      <text>
        <r>
          <rPr>
            <sz val="9"/>
            <color indexed="81"/>
            <rFont val="Tahoma"/>
            <family val="2"/>
          </rPr>
          <t>Parmi le nombre de candidatures d'hommes indiqué dans la case du dessus, combien d'hommes candidats mentionnaient un ou plusieurs accompagnants dans le dossier de candidature</t>
        </r>
      </text>
    </comment>
    <comment ref="E548" authorId="0" shapeId="0" xr:uid="{00000000-0006-0000-0000-00001F000000}">
      <text>
        <r>
          <rPr>
            <sz val="9"/>
            <color indexed="81"/>
            <rFont val="Tahoma"/>
            <family val="2"/>
          </rPr>
          <t>Parmi le nombre de candidatures de personnes transgenres indiqué dans la case du dessus, combien de personnes transgenres candidates mentionnaient un ou plusieurs accompagnants dans le dossier de candidature</t>
        </r>
      </text>
    </comment>
    <comment ref="F548" authorId="0" shapeId="0" xr:uid="{00000000-0006-0000-0000-000020000000}">
      <text>
        <r>
          <rPr>
            <sz val="9"/>
            <color indexed="81"/>
            <rFont val="Tahoma"/>
            <family val="2"/>
          </rPr>
          <t xml:space="preserve">Parmi le nombre de candidatures de mineurs indiqué dans la case du dessus, combien de mineurs candidats mentionnaient un ou plusieurs accompagnants dans le dossier de candidature
</t>
        </r>
      </text>
    </comment>
    <comment ref="A572" authorId="0" shapeId="0" xr:uid="{00000000-0006-0000-0000-000021000000}">
      <text>
        <r>
          <rPr>
            <sz val="9"/>
            <color indexed="81"/>
            <rFont val="Tahoma"/>
            <family val="2"/>
          </rPr>
          <t xml:space="preserve">
Dont drépanocytose
</t>
        </r>
      </text>
    </comment>
    <comment ref="A587" authorId="0" shapeId="0" xr:uid="{00000000-0006-0000-0000-000022000000}">
      <text>
        <r>
          <rPr>
            <sz val="9"/>
            <color indexed="81"/>
            <rFont val="Tahoma"/>
            <family val="2"/>
          </rPr>
          <t xml:space="preserve">
handicaps sensoriels, handicap moteur, handicap intellectuel, trouble du spectre  de l'autisme, handicap cognitifs ...</t>
        </r>
      </text>
    </comment>
    <comment ref="A603" authorId="0" shapeId="0" xr:uid="{00000000-0006-0000-0000-000023000000}">
      <text>
        <r>
          <rPr>
            <sz val="9"/>
            <color indexed="81"/>
            <rFont val="Tahoma"/>
            <family val="2"/>
          </rPr>
          <t>Intégrer dans ce calcul les candidats dont le motif principal de candidature était une addiction (opiacés, alcool …)</t>
        </r>
      </text>
    </comment>
    <comment ref="A607" authorId="0" shapeId="0" xr:uid="{00000000-0006-0000-0000-000024000000}">
      <text>
        <r>
          <rPr>
            <sz val="9"/>
            <color indexed="81"/>
            <rFont val="Tahoma"/>
            <family val="2"/>
          </rPr>
          <t xml:space="preserve">
calcul automatique = nombre d'entrants déclarés</t>
        </r>
      </text>
    </comment>
    <comment ref="A613" authorId="0" shapeId="0" xr:uid="{00000000-0006-0000-0000-000025000000}">
      <text>
        <r>
          <rPr>
            <sz val="9"/>
            <color indexed="81"/>
            <rFont val="Tahoma"/>
            <family val="2"/>
          </rPr>
          <t xml:space="preserve">CSAPA, CAARUD …
</t>
        </r>
      </text>
    </comment>
    <comment ref="A614" authorId="0" shapeId="0" xr:uid="{00000000-0006-0000-0000-000026000000}">
      <text>
        <r>
          <rPr>
            <sz val="9"/>
            <color indexed="81"/>
            <rFont val="Tahoma"/>
            <family val="2"/>
          </rPr>
          <t xml:space="preserve">
MAS, FAM, SAVS, SAMSAH, EHPAD...
</t>
        </r>
      </text>
    </comment>
    <comment ref="A619" authorId="0" shapeId="0" xr:uid="{00000000-0006-0000-0000-000027000000}">
      <text>
        <r>
          <rPr>
            <sz val="9"/>
            <color indexed="81"/>
            <rFont val="Tahoma"/>
            <family val="2"/>
          </rPr>
          <t xml:space="preserve">
CHRS, CHU, RHVS, résidence sociale, pension de famille,  foyer jeunes travailleurs, foyer de travailleur migrant...</t>
        </r>
      </text>
    </comment>
    <comment ref="A620" authorId="0" shapeId="0" xr:uid="{00000000-0006-0000-0000-000028000000}">
      <text>
        <r>
          <rPr>
            <sz val="9"/>
            <color indexed="81"/>
            <rFont val="Tahoma"/>
            <family val="2"/>
          </rPr>
          <t xml:space="preserve">
CADA, HUDA, CAO, CAES, Centre provisoire d'hébergement...</t>
        </r>
      </text>
    </comment>
    <comment ref="A628" authorId="0" shapeId="0" xr:uid="{00000000-0006-0000-0000-000029000000}">
      <text>
        <r>
          <rPr>
            <sz val="9"/>
            <color indexed="81"/>
            <rFont val="Tahoma"/>
            <family val="2"/>
          </rPr>
          <t xml:space="preserve">
 Mmédecins généralistes ou spécilaistes, kinésithérapeutes, infirmiers…</t>
        </r>
      </text>
    </comment>
    <comment ref="A629" authorId="0" shapeId="0" xr:uid="{00000000-0006-0000-0000-00002A000000}">
      <text>
        <r>
          <rPr>
            <sz val="9"/>
            <color indexed="81"/>
            <rFont val="Tahoma"/>
            <family val="2"/>
          </rPr>
          <t xml:space="preserve"> 
dont EMSP, ESSIP, PASS mobiles
</t>
        </r>
      </text>
    </comment>
    <comment ref="A645" authorId="0" shapeId="0" xr:uid="{00000000-0006-0000-0000-00002B000000}">
      <text>
        <r>
          <rPr>
            <sz val="9"/>
            <color indexed="81"/>
            <rFont val="Tahoma"/>
            <family val="2"/>
          </rPr>
          <t xml:space="preserve">Nombre de refus = nombre total de candidatures - le nombre de candiature en cours de traitement au 31/12 - le nombre d'admission
</t>
        </r>
      </text>
    </comment>
    <comment ref="A647" authorId="0" shapeId="0" xr:uid="{00000000-0006-0000-0000-00002C000000}">
      <text>
        <r>
          <rPr>
            <sz val="9"/>
            <color indexed="81"/>
            <rFont val="Tahoma"/>
            <family val="2"/>
          </rPr>
          <t xml:space="preserve">Les personnes admises "en liste d'attente" doivent être incluses dans les refus d'admission en raison d'une absence de place disponible
</t>
        </r>
      </text>
    </comment>
    <comment ref="A654" authorId="0" shapeId="0" xr:uid="{00000000-0006-0000-0000-00002D000000}">
      <text>
        <r>
          <rPr>
            <sz val="9"/>
            <color indexed="81"/>
            <rFont val="Tahoma"/>
            <family val="2"/>
          </rPr>
          <t xml:space="preserve">exemples :
appartement non accessible pour une personne PMR
animaux non acceptés pour une personne ayant un animal
hébergement trop petit pour une personne avec plusieurs accompagnants
hébergement collectif pour une personne refusant le collectif
</t>
        </r>
      </text>
    </comment>
    <comment ref="A702" authorId="0" shapeId="0" xr:uid="{00000000-0006-0000-0000-00002E000000}">
      <text>
        <r>
          <rPr>
            <sz val="9"/>
            <color indexed="81"/>
            <rFont val="Tahoma"/>
            <family val="2"/>
          </rPr>
          <t xml:space="preserve">le département correspond au département administratif où est installé l'ACT "classique"
</t>
        </r>
      </text>
    </comment>
    <comment ref="E743" authorId="1" shapeId="0" xr:uid="{00000000-0006-0000-0000-00002F000000}">
      <text>
        <r>
          <rPr>
            <b/>
            <sz val="9"/>
            <color indexed="81"/>
            <rFont val="Tahoma"/>
            <family val="2"/>
          </rPr>
          <t>ou Intersexe</t>
        </r>
        <r>
          <rPr>
            <sz val="9"/>
            <color indexed="81"/>
            <rFont val="Tahoma"/>
            <family val="2"/>
          </rPr>
          <t xml:space="preserve">
</t>
        </r>
      </text>
    </comment>
    <comment ref="A762" authorId="0" shapeId="0" xr:uid="{00000000-0006-0000-0000-000030000000}">
      <text>
        <r>
          <rPr>
            <sz val="9"/>
            <color indexed="81"/>
            <rFont val="Tahoma"/>
            <family val="2"/>
          </rPr>
          <t xml:space="preserve">
Dont drépanocytose
</t>
        </r>
      </text>
    </comment>
    <comment ref="A799" authorId="0" shapeId="0" xr:uid="{00000000-0006-0000-0000-000031000000}">
      <text>
        <r>
          <rPr>
            <sz val="9"/>
            <color indexed="81"/>
            <rFont val="Tahoma"/>
            <family val="2"/>
          </rPr>
          <t xml:space="preserve">
Ne pas considérer les infections non chroniques, les effets post-chirurgicaux, l'incontinence, la perte d'autonomie, ... comme des comorbidités
</t>
        </r>
      </text>
    </comment>
    <comment ref="E801" authorId="1" shapeId="0" xr:uid="{00000000-0006-0000-0000-000032000000}">
      <text>
        <r>
          <rPr>
            <sz val="9"/>
            <color indexed="81"/>
            <rFont val="Tahoma"/>
            <family val="2"/>
          </rPr>
          <t xml:space="preserve">ou Intersexe
</t>
        </r>
      </text>
    </comment>
    <comment ref="A820" authorId="0" shapeId="0" xr:uid="{00000000-0006-0000-0000-000033000000}">
      <text>
        <r>
          <rPr>
            <sz val="9"/>
            <color indexed="81"/>
            <rFont val="Tahoma"/>
            <family val="2"/>
          </rPr>
          <t xml:space="preserve">
Dont drépanocytose
</t>
        </r>
      </text>
    </comment>
    <comment ref="A855" authorId="0" shapeId="0" xr:uid="{00000000-0006-0000-0000-000034000000}">
      <text>
        <r>
          <rPr>
            <sz val="9"/>
            <color indexed="81"/>
            <rFont val="Tahoma"/>
            <family val="2"/>
          </rPr>
          <t xml:space="preserve">L'usage à risque ou nocif d'une substance est un mode de consommation préjudiciable à la santé, dont les complications peuvent être physiques ou psychiques.
</t>
        </r>
      </text>
    </comment>
    <comment ref="A857" authorId="0" shapeId="0" xr:uid="{00000000-0006-0000-0000-000035000000}">
      <text>
        <r>
          <rPr>
            <sz val="9"/>
            <color indexed="81"/>
            <rFont val="Tahoma"/>
            <family val="2"/>
          </rPr>
          <t xml:space="preserve">Une substance psychoactive est une substance naturelle ou synthétique qui agit sur le psychisme en modifiant son fonctionnement. Elle peut entraîner des changements dans les perceptions, l'humeur, la conscience, le comportement, etc. exemple : héroïne, cocaïne, cannabis...
</t>
        </r>
      </text>
    </comment>
    <comment ref="E868" authorId="1" shapeId="0" xr:uid="{00000000-0006-0000-0000-000036000000}">
      <text>
        <r>
          <rPr>
            <sz val="9"/>
            <color indexed="81"/>
            <rFont val="Tahoma"/>
            <family val="2"/>
          </rPr>
          <t xml:space="preserve">ou Intersexe
</t>
        </r>
      </text>
    </comment>
    <comment ref="A880" authorId="0" shapeId="0" xr:uid="{00000000-0006-0000-0000-000037000000}">
      <text>
        <r>
          <rPr>
            <sz val="9"/>
            <color indexed="81"/>
            <rFont val="Tahoma"/>
            <family val="2"/>
          </rPr>
          <t xml:space="preserve">
Calcul automatique = nombre de sortants déclarés
</t>
        </r>
      </text>
    </comment>
    <comment ref="A931" authorId="0" shapeId="0" xr:uid="{00000000-0006-0000-0000-000038000000}">
      <text>
        <r>
          <rPr>
            <sz val="9"/>
            <color indexed="81"/>
            <rFont val="Tahoma"/>
            <family val="2"/>
          </rPr>
          <t xml:space="preserve">
exemple :  résidences sociales, pensions de famille, intermédiation locative, appartement relais...</t>
        </r>
      </text>
    </comment>
    <comment ref="A938" authorId="0" shapeId="0" xr:uid="{00000000-0006-0000-0000-000039000000}">
      <text>
        <r>
          <rPr>
            <sz val="9"/>
            <color indexed="81"/>
            <rFont val="Tahoma"/>
            <family val="2"/>
          </rPr>
          <t xml:space="preserve">
CADA, HUDA, CAO, CAES, Centre provisoire d'hébergement ...
</t>
        </r>
      </text>
    </comment>
    <comment ref="A967" authorId="0" shapeId="0" xr:uid="{00000000-0006-0000-0000-00003A000000}">
      <text>
        <r>
          <rPr>
            <sz val="9"/>
            <color indexed="81"/>
            <rFont val="Tahoma"/>
            <family val="2"/>
          </rPr>
          <t xml:space="preserve">
exemple :  résidences sociales, pensions de famille, intermédiation locative, appartement relais...</t>
        </r>
      </text>
    </comment>
    <comment ref="A975" authorId="0" shapeId="0" xr:uid="{00000000-0006-0000-0000-00003B000000}">
      <text>
        <r>
          <rPr>
            <sz val="9"/>
            <color indexed="81"/>
            <rFont val="Tahoma"/>
            <family val="2"/>
          </rPr>
          <t xml:space="preserve">
CADA, HUDA, CAO, CAES, Centre provisoire d'hébergement ...
</t>
        </r>
      </text>
    </comment>
    <comment ref="E1008" authorId="1" shapeId="0" xr:uid="{00000000-0006-0000-0000-00003C000000}">
      <text>
        <r>
          <rPr>
            <sz val="9"/>
            <color indexed="81"/>
            <rFont val="Tahoma"/>
            <family val="2"/>
          </rPr>
          <t xml:space="preserve">
comptabilisez les personnes décédées également</t>
        </r>
      </text>
    </comment>
    <comment ref="G1029" authorId="0" shapeId="0" xr:uid="{00000000-0006-0000-0000-00003D000000}">
      <text>
        <r>
          <rPr>
            <sz val="9"/>
            <color indexed="81"/>
            <rFont val="Tahoma"/>
            <family val="2"/>
          </rPr>
          <t xml:space="preserve">
un nombre entre 0 et 1 est attendu
93% = 0,93</t>
        </r>
      </text>
    </comment>
  </commentList>
</comments>
</file>

<file path=xl/sharedStrings.xml><?xml version="1.0" encoding="utf-8"?>
<sst xmlns="http://schemas.openxmlformats.org/spreadsheetml/2006/main" count="640" uniqueCount="448">
  <si>
    <t>département</t>
  </si>
  <si>
    <t>année</t>
  </si>
  <si>
    <t>1-  Identification de la structure</t>
  </si>
  <si>
    <t>Adresse :</t>
  </si>
  <si>
    <t>Code postal :</t>
  </si>
  <si>
    <t>Commune :</t>
  </si>
  <si>
    <t>Téléphone :</t>
  </si>
  <si>
    <t>Adresse électronique :</t>
  </si>
  <si>
    <t>Site Internet :</t>
  </si>
  <si>
    <t>Nom de l'organisme gestionnaire</t>
  </si>
  <si>
    <r>
      <t xml:space="preserve">II. MOYENS FINANCIERS </t>
    </r>
    <r>
      <rPr>
        <sz val="11"/>
        <color rgb="FFFF0000"/>
        <rFont val="Calibri"/>
        <family val="2"/>
        <scheme val="minor"/>
      </rPr>
      <t>DU DISPOSTIF ACT HORS LES MURS</t>
    </r>
  </si>
  <si>
    <t xml:space="preserve">A partir du compte administratif : </t>
  </si>
  <si>
    <t>GI : Produits de la tarification</t>
  </si>
  <si>
    <t>GII : Autres produits relatifs à l'exploitation</t>
  </si>
  <si>
    <t xml:space="preserve">GIII : Produits financiers et produits non encaissables </t>
  </si>
  <si>
    <t xml:space="preserve">Montant total de la participation des résidents réellement enregistré comme produit : </t>
  </si>
  <si>
    <t>Recettes :</t>
  </si>
  <si>
    <t xml:space="preserve">Charges : </t>
  </si>
  <si>
    <t xml:space="preserve"> GI : Dépenses liées à l'exploitation courante</t>
  </si>
  <si>
    <t>GII : Dépenses liées au personnel</t>
  </si>
  <si>
    <t>GIII : Dépenses liées à la structure</t>
  </si>
  <si>
    <t>Commentaires</t>
  </si>
  <si>
    <t>Convention collective</t>
  </si>
  <si>
    <t>Médecin</t>
  </si>
  <si>
    <t>Psychologue</t>
  </si>
  <si>
    <t xml:space="preserve">Conseiller emploi / insertion </t>
  </si>
  <si>
    <t>autres précisez :</t>
  </si>
  <si>
    <t>Salariés de la structure
(en ETPT)</t>
  </si>
  <si>
    <t>Mis à disposition par d'autres structures
(en ETPT)</t>
  </si>
  <si>
    <t>Total</t>
  </si>
  <si>
    <t>Stagiaires</t>
  </si>
  <si>
    <t>Service civique</t>
  </si>
  <si>
    <t>Nombre de recrutements dans l'année</t>
  </si>
  <si>
    <t>Nombre de départs dans l'année</t>
  </si>
  <si>
    <t>Effectifs réels dans la structure</t>
  </si>
  <si>
    <t>IV. LA FILE ACTIVE DES ACT HORS LES MURS</t>
  </si>
  <si>
    <t xml:space="preserve">Nombre de personnes accompagnées  dans l'année (File active) </t>
  </si>
  <si>
    <r>
      <rPr>
        <b/>
        <sz val="11"/>
        <color theme="1"/>
        <rFont val="Calibri"/>
        <family val="2"/>
        <scheme val="minor"/>
      </rPr>
      <t xml:space="preserve">dont </t>
    </r>
    <r>
      <rPr>
        <sz val="11"/>
        <color theme="1"/>
        <rFont val="Calibri"/>
        <family val="2"/>
        <scheme val="minor"/>
      </rPr>
      <t>nombre de sortants dans l'année</t>
    </r>
  </si>
  <si>
    <t>Transgenre</t>
  </si>
  <si>
    <t>Femme</t>
  </si>
  <si>
    <t>Homme</t>
  </si>
  <si>
    <t>Mineur</t>
  </si>
  <si>
    <r>
      <rPr>
        <b/>
        <sz val="11"/>
        <color theme="1"/>
        <rFont val="Calibri"/>
        <family val="2"/>
        <scheme val="minor"/>
      </rPr>
      <t>dont</t>
    </r>
    <r>
      <rPr>
        <sz val="11"/>
        <color theme="1"/>
        <rFont val="Calibri"/>
        <family val="2"/>
        <scheme val="minor"/>
      </rPr>
      <t xml:space="preserve"> nouvelles personnes accompagnées dans l'année </t>
    </r>
  </si>
  <si>
    <t>Adulte</t>
  </si>
  <si>
    <t xml:space="preserve">Nombre total de places autorisées au 31/12 </t>
  </si>
  <si>
    <t xml:space="preserve">dont nombre total de places installées au 31/12 </t>
  </si>
  <si>
    <t>dont nouvelles places autorisées au cours de l'année</t>
  </si>
  <si>
    <t>Assistant de service social</t>
  </si>
  <si>
    <t xml:space="preserve">VI. SITUATION DES PERSONNES ACCOMPAGNEES </t>
  </si>
  <si>
    <t>Personnes accompagnées pendant l'année (file active)  : situation à l'entrée</t>
  </si>
  <si>
    <t>2- Protection maladie (ne pas tenir compte des accompagnants)</t>
  </si>
  <si>
    <t>Ne sait pas/ non renseigné</t>
  </si>
  <si>
    <t xml:space="preserve">Protection maladie de base : </t>
  </si>
  <si>
    <t xml:space="preserve">Protection complémentaire : </t>
  </si>
  <si>
    <t>Personnes sorties dans l'année (file active) : situation à la sortie</t>
  </si>
  <si>
    <t>Sans revenu</t>
  </si>
  <si>
    <t>4- Situation professionelle  (Ne pas tenir compte des accompagnants)</t>
  </si>
  <si>
    <t>Demandeur d'emploi</t>
  </si>
  <si>
    <t>Retraite ou préretraite</t>
  </si>
  <si>
    <t>VII. ACTIVITES REALISEES</t>
  </si>
  <si>
    <t>Décrivez et commentez brièvement les actions menées pour augmenter éventuellement les ressources des personnes accompagnées :</t>
  </si>
  <si>
    <t>Décrivez et commentez brièvement les actions menées à propos de la situation professionnelle des personnes accompagnées</t>
  </si>
  <si>
    <t>1- Situation administrative - droit au séjour (ne pas tenir compte des accompagnants)</t>
  </si>
  <si>
    <t>autres, précisez :</t>
  </si>
  <si>
    <t xml:space="preserve">Nombre d'activités de groupe dans l'année </t>
  </si>
  <si>
    <t>Nombre d'accompagnements dans l'année pour une démarche extérieure (rendez-vous médicaux, démarches administratives…)</t>
  </si>
  <si>
    <t>Nombre de personnes accompagnées (file active) concernées par ces accompagnements</t>
  </si>
  <si>
    <t>Nombre de personnes sorties dans l'année ayant bénéficié d'un suivi / soutien après leur sortie</t>
  </si>
  <si>
    <t>Nombre de personnes sorties suivies dans l'année pendant :</t>
  </si>
  <si>
    <t>3 à 6 mois</t>
  </si>
  <si>
    <t>6 mois à 1 an</t>
  </si>
  <si>
    <t>1 à 3 mois</t>
  </si>
  <si>
    <t>total</t>
  </si>
  <si>
    <t>Appareillage médicalisé (oxygène à domicile, lits médicalisés, …)</t>
  </si>
  <si>
    <t>Kinésithérapeute</t>
  </si>
  <si>
    <t>Diététicien</t>
  </si>
  <si>
    <t>Pédicure, podologue</t>
  </si>
  <si>
    <t>Décrivez le type de suivi proposé</t>
  </si>
  <si>
    <t>Dentiste, orthodentiste</t>
  </si>
  <si>
    <t>Service d'interprétariat</t>
  </si>
  <si>
    <t>CAARUD, service addictologie…</t>
  </si>
  <si>
    <t>Juriste, avocat</t>
  </si>
  <si>
    <t>Tutelle, curatelle</t>
  </si>
  <si>
    <t>VIII. CANDIDATURES, ADMISSIONS et REFUS D'ADMISSION</t>
  </si>
  <si>
    <t>Nombre de candidatures reçues dans l'année</t>
  </si>
  <si>
    <t>Il s’agit ici de toutes les candidatures reçues et pas uniquement les candidatures des nouveaux entrants</t>
  </si>
  <si>
    <t>Indiquez une seule pathologie par candidature</t>
  </si>
  <si>
    <t>Hépatite B</t>
  </si>
  <si>
    <t>Hépatite C</t>
  </si>
  <si>
    <t>Autres, précisez</t>
  </si>
  <si>
    <t>1- Candidatures</t>
  </si>
  <si>
    <t>2- Admissions</t>
  </si>
  <si>
    <t>Nombre de personnes admises dans l'année de référence</t>
  </si>
  <si>
    <t>Indiquez un seul service orientateur par personne admise</t>
  </si>
  <si>
    <t>Services sociaux municipaux/départementaux</t>
  </si>
  <si>
    <t>Association d'aide aux malades</t>
  </si>
  <si>
    <t>Initiative de la personnes ou des proches</t>
  </si>
  <si>
    <t xml:space="preserve">autres, précisez : </t>
  </si>
  <si>
    <t>Initiative du médecin traitant</t>
  </si>
  <si>
    <t>Nombre total d'accompagnants dans l'année</t>
  </si>
  <si>
    <t>3- Refus d'admission</t>
  </si>
  <si>
    <t>Nombre de refus d'admission en raison d'une absence de place disponible</t>
  </si>
  <si>
    <t>Nombre de refus car la personne nécessite une prise en charge hospitalière</t>
  </si>
  <si>
    <t>Nombre de refus en raison des conduites addictives</t>
  </si>
  <si>
    <t>Nombre de refus en raison des comorbidités psychiatriques</t>
  </si>
  <si>
    <t>Nombre de refus car la personne nécessite une prise en charge en ACT, LAM ou LHSS "classiques"</t>
  </si>
  <si>
    <t>Nombre de refus car la personne est hors critère sociaux (trop de revenus, ...)</t>
  </si>
  <si>
    <t>Ne sait pas, non renseigné</t>
  </si>
  <si>
    <t>IX. PROFIL DE LA FILE ACTIVE</t>
  </si>
  <si>
    <t>La file active : les personnes occupant une place du dispostif dans l'année (personnes présentes au 31/12 + personnes sorties dans l'année)</t>
  </si>
  <si>
    <t>autre, précisez</t>
  </si>
  <si>
    <t>Nombre de personnes accompagnées :</t>
  </si>
  <si>
    <t>Ne sais pas, non renseigné</t>
  </si>
  <si>
    <t>1- Age des personnes accompagnées (ne pas tenir compte des accompagnants)</t>
  </si>
  <si>
    <t>2- Origine géographique (ne pas tenir compte des accompagnants)</t>
  </si>
  <si>
    <t>3- Situation familiale (ne pas tenir compte des accompagnants)</t>
  </si>
  <si>
    <t>Nombre de personnes acccompagnées sous main de justice ou sortant de prison</t>
  </si>
  <si>
    <t>4- Personnes sous main de justice ou sortant de prison (ne pas tenir compte des accompagnants)</t>
  </si>
  <si>
    <t>Dont (situation à l'admission) :</t>
  </si>
  <si>
    <t>Aménagement de peine</t>
  </si>
  <si>
    <t>Suspension de peine pour raison médicale</t>
  </si>
  <si>
    <t>Sortie de prison (libération)</t>
  </si>
  <si>
    <t>6- Pratiques addictives relevant de problématiques pathologiques  (Ne pas tenir compte des accompagnants)</t>
  </si>
  <si>
    <t>Les réponses peuvent être cumulatives. Un résident ayant une dépendance à l'alcool et sous traitement de subistitution comptera pour 1 dans chaque case prévue</t>
  </si>
  <si>
    <t xml:space="preserve">Nombre de personnes accompagnées : </t>
  </si>
  <si>
    <t xml:space="preserve">Usage à risque ou nocif d' alcool </t>
  </si>
  <si>
    <t xml:space="preserve">Traitement de substitution aux opiacés </t>
  </si>
  <si>
    <t xml:space="preserve">Nombre de personnes accompagnées avec un : </t>
  </si>
  <si>
    <r>
      <rPr>
        <b/>
        <sz val="11"/>
        <color theme="1"/>
        <rFont val="Calibri"/>
        <family val="2"/>
        <scheme val="minor"/>
      </rPr>
      <t>Comorbidités chroniques</t>
    </r>
    <r>
      <rPr>
        <sz val="11"/>
        <color theme="1"/>
        <rFont val="Calibri"/>
        <family val="2"/>
        <scheme val="minor"/>
      </rPr>
      <t xml:space="preserve"> associées </t>
    </r>
  </si>
  <si>
    <t>Ne pas comptabiliser à nouveau les pathologies principales (déjà mentionnées dans le tableau ci-dessus)</t>
  </si>
  <si>
    <t>1- Personnes accompagnées dans leur logement</t>
  </si>
  <si>
    <t>ayant pu rester dans son logement</t>
  </si>
  <si>
    <t>ayant intégré un ACT</t>
  </si>
  <si>
    <t>ayant intégré un établissement médico-social pour personnes agées</t>
  </si>
  <si>
    <t>ayant intégré un établissement médico-social spécialisé en addictologie</t>
  </si>
  <si>
    <t>ayant intégré un établissement de santé (hopital, SSR…)</t>
  </si>
  <si>
    <t>ayant intégré un hopital psychiatrique</t>
  </si>
  <si>
    <t>ayant perdu son logement et ayant recours à l'hebergement d'urgence, à l'hotel</t>
  </si>
  <si>
    <t>ayant perdu son logement et se retrouvant à la rue (sans solution)</t>
  </si>
  <si>
    <t>étant rentrés dans leur pays d'origine (volontairement ou non)</t>
  </si>
  <si>
    <t>décédés pendant l'accompagnement</t>
  </si>
  <si>
    <t>autre préciser,</t>
  </si>
  <si>
    <t>Parmi ces sortants, combien</t>
  </si>
  <si>
    <t>dont, nombre de sortants :</t>
  </si>
  <si>
    <t>Nombre de sortants, parmis les personnes accompagnées dans leur logement :</t>
  </si>
  <si>
    <t>Nombre de personnes accompagnées sorties du dispositif dans l'année (personnes décédées comprises)</t>
  </si>
  <si>
    <t>ayant accédé à un logement avec bail direct</t>
  </si>
  <si>
    <t>ayant intégré un LAM, un LHSS</t>
  </si>
  <si>
    <t>ont rompu le contrat d’accompagnement à leur initiative</t>
  </si>
  <si>
    <t>ont été exclus du dispositif</t>
  </si>
  <si>
    <t>restés dans la même institution</t>
  </si>
  <si>
    <t>ayant quitté l'institution et se retrouvant à la rue (sans solution)</t>
  </si>
  <si>
    <t>3- Personnes accompagnées sans hebergement ou en hébergement précaire</t>
  </si>
  <si>
    <t>Nombre de sortants, parmis les personnes accompagnées en hébergement précaire ou sans hébergement :</t>
  </si>
  <si>
    <t>restés dans la même situation</t>
  </si>
  <si>
    <t>étant retournés vivre dans leur famille durablement (amélioration de la situation)</t>
  </si>
  <si>
    <t xml:space="preserve"> </t>
  </si>
  <si>
    <t>0 à 6 mois</t>
  </si>
  <si>
    <t>6 à 12 mois</t>
  </si>
  <si>
    <t>12 à 18 mois</t>
  </si>
  <si>
    <t>18 à 24 mois</t>
  </si>
  <si>
    <t>plus de 2 ans</t>
  </si>
  <si>
    <t xml:space="preserve">Durée moyenne de séjour uniquement des personnes sorties dans l'année (en jours) </t>
  </si>
  <si>
    <r>
      <t xml:space="preserve">Taux d'occupation  
</t>
    </r>
    <r>
      <rPr>
        <sz val="10"/>
        <color theme="1"/>
        <rFont val="Calibri"/>
        <family val="2"/>
        <scheme val="minor"/>
      </rPr>
      <t xml:space="preserve">(= nombre de journées d'occupation/ nombre de journées autorisées) </t>
    </r>
  </si>
  <si>
    <t xml:space="preserve">En cas d'hospitalisation par exemple, lorsque la place est momentanément inoccupée mais gardée pour le résident concerné, celle-ci est considérée comme occupée. </t>
  </si>
  <si>
    <t>En cas de suspension temporaire de la possibilité d'accompagnement par la structure ACT, si la place d'ACT n'est pas "occupable" dans les faits, elle est tout de même autorisée et doit entrer dans le décompte du dénominateur "nombre de journées autorisées"</t>
  </si>
  <si>
    <t>autres professionnels (para) médicaux, précisez :</t>
  </si>
  <si>
    <t>autres professionnels, précisez :</t>
  </si>
  <si>
    <t xml:space="preserve">I. L'Organisme gestionnaire </t>
  </si>
  <si>
    <t xml:space="preserve">Si différent, nom du service ACT hors les murs </t>
  </si>
  <si>
    <t xml:space="preserve">Nom et prénom du Responsable du service ACT hors les murs </t>
  </si>
  <si>
    <t xml:space="preserve">Nombre de personnes sans logement ni hébergement - accompagnement directement à la rue (maraudes) </t>
  </si>
  <si>
    <t xml:space="preserve">Décrivez l'accompagnement proposé aux  personnes hébergées  dans des établissements sociaux ou dédiés aux demandeurs d'asile. La composition de l'équipe est-elle différente ?  Comment s'articule la coopération entre l'établissement d'hébergement et l'équipe ACT hors les murs ? </t>
  </si>
  <si>
    <t>Décrivez les étapes et actions principales de l'accompagnement proposé au domicile des personnes. En quoi sont-elles différentes de celles réalisées dans le parc d'hébergement ACT ?</t>
  </si>
  <si>
    <t xml:space="preserve">Décrivez les actions et les  spécificités de  l'accompagnement des personnes accompagnées directement à la rue ou dans des lieux trés précaires </t>
  </si>
  <si>
    <r>
      <t xml:space="preserve">dont </t>
    </r>
    <r>
      <rPr>
        <sz val="11"/>
        <color theme="1"/>
        <rFont val="Calibri"/>
        <family val="2"/>
        <scheme val="minor"/>
      </rPr>
      <t>nombre de candidatures avec accompagnant</t>
    </r>
  </si>
  <si>
    <t>Nombre de refus car la personne est sans perspective de sortie du dispositif</t>
  </si>
  <si>
    <t>Nombre de refus de candidature calculé</t>
  </si>
  <si>
    <t>Nombre de refus car la personne ne parle pas suffisamment le français</t>
  </si>
  <si>
    <t>Logées ou hébergées dans le département</t>
  </si>
  <si>
    <t>Logées ou hébergées dans un autre département</t>
  </si>
  <si>
    <t>Sans domiciliation (rue, squat, bidonville…)</t>
  </si>
  <si>
    <t>Célibataires</t>
  </si>
  <si>
    <r>
      <t xml:space="preserve">Pathologie chronique principale </t>
    </r>
    <r>
      <rPr>
        <sz val="11"/>
        <color theme="1"/>
        <rFont val="Calibri"/>
        <family val="2"/>
        <scheme val="minor"/>
      </rPr>
      <t>(indiquez une pathologie par personne)</t>
    </r>
  </si>
  <si>
    <t>Nombre de sortants, parmis les personnes accompagnées en institution sociale ou dédiée aux demandeurs d'asile :</t>
  </si>
  <si>
    <t>2- Personnes accompagnées en institution sociale ou dédiée aux demandeurs d'asile</t>
  </si>
  <si>
    <t>ayant quitté l'institution et ayant recours à l'hebergement d'urgence, à l'hotel…</t>
  </si>
  <si>
    <t>retournés vivre dans leur famille de manière durable (amélioration de la situation)</t>
  </si>
  <si>
    <t>ayant pu être hébergés dans leur famille ou chez des proches de manière précaire mais avec tout de même une amélioration de la situation</t>
  </si>
  <si>
    <r>
      <rPr>
        <u/>
        <sz val="10"/>
        <color theme="1"/>
        <rFont val="Calibri"/>
        <family val="2"/>
        <scheme val="minor"/>
      </rPr>
      <t>Définitions</t>
    </r>
    <r>
      <rPr>
        <sz val="10"/>
        <color theme="1"/>
        <rFont val="Calibri"/>
        <family val="2"/>
        <scheme val="minor"/>
      </rPr>
      <t xml:space="preserve"> : On appelle </t>
    </r>
    <r>
      <rPr>
        <b/>
        <sz val="10"/>
        <color theme="1"/>
        <rFont val="Calibri"/>
        <family val="2"/>
        <scheme val="minor"/>
      </rPr>
      <t>personne accompagnée</t>
    </r>
    <r>
      <rPr>
        <sz val="10"/>
        <color theme="1"/>
        <rFont val="Calibri"/>
        <family val="2"/>
        <scheme val="minor"/>
      </rPr>
      <t xml:space="preserve">, la personne atteinte d'une pathologie chronique étant  accompagnée dans le dispositif ACT hors les murs et qui occupe donc, une place autorisée (c'est l'équivalent du résident en ACT). On appelle </t>
    </r>
    <r>
      <rPr>
        <b/>
        <sz val="10"/>
        <color theme="1"/>
        <rFont val="Calibri"/>
        <family val="2"/>
        <scheme val="minor"/>
      </rPr>
      <t>accompagnants</t>
    </r>
    <r>
      <rPr>
        <sz val="10"/>
        <color theme="1"/>
        <rFont val="Calibri"/>
        <family val="2"/>
        <scheme val="minor"/>
      </rPr>
      <t>, les personnes qui vivent avec cette personne accompagnée.</t>
    </r>
  </si>
  <si>
    <t>2- Critères d'admission  dans le dispositif ACT hors les murs définis par votre structure</t>
  </si>
  <si>
    <t xml:space="preserve">Décrivez les aides financières et en nature attribuées aux personnes accompagnées ou à leurs accompagnants : </t>
  </si>
  <si>
    <t>Comment sont accompagnées les personnes nécessitant des démarches, vis-à-vis du droit au séjour ?</t>
  </si>
  <si>
    <t>Indiquez le nombre de candidatures reçues dans l'année, en fonction de la pathologie chronique principale, ayant motivé la demande des candidats</t>
  </si>
  <si>
    <t>Nombre de personnes ayant la pathologie chronique suivante, ayant justifié l'admission :</t>
  </si>
  <si>
    <t>Ayant été accompagnés dans leur logement durable</t>
  </si>
  <si>
    <t>Ayant été accompagnés en institution sociale ou dédiée aux demandeurs d'asile</t>
  </si>
  <si>
    <t>Ayant été accompagnés dans leur hébergement précaire (squat, bidonville, chez des proches…) ou qui étaient sans hébergement</t>
  </si>
  <si>
    <t>ayant perdu son logement et étant hébergé dans sa famille ou chez des proches</t>
  </si>
  <si>
    <t xml:space="preserve">Nombre de personnes accompagnées au 31/12 dans l'ACT hors les murs depuis : (période totale, si allers-retours) </t>
  </si>
  <si>
    <t>Parmi les candidatures reçues dans l'année, combien de personnes étaient atteintes de plusieurs pathologies ?  
Voir les listes des pathologies ci-dessus</t>
  </si>
  <si>
    <t>région</t>
  </si>
  <si>
    <t xml:space="preserve">Accompagnants : les autres personnes vivant dans le même "lieu de vie" </t>
  </si>
  <si>
    <t>File Active : les personnes affectées par une maladie chronique pour laquelle le dispostif ACT hors les murs a été déployé (hors accompagnants), occupant une place autorisée du dispostif ACT hors les murs</t>
  </si>
  <si>
    <t>Ophtalmologue, opticien</t>
  </si>
  <si>
    <t>Ergothérapeute</t>
  </si>
  <si>
    <t>Médecin traitant</t>
  </si>
  <si>
    <t>Psychiatre</t>
  </si>
  <si>
    <t>X. LES SORTIES (ne pas tenir compte des accompagnants)</t>
  </si>
  <si>
    <t>XI. LES DUREES DE SEJOURS (Ne pas tenir compte des accompagnants)</t>
  </si>
  <si>
    <t>Nom de l'ACT de rattachement</t>
  </si>
  <si>
    <t>N° FINESS de l'ACT hors les murs</t>
  </si>
  <si>
    <t>Oui/Non</t>
  </si>
  <si>
    <t>Frais de siège</t>
  </si>
  <si>
    <t>Si oui, date d'autorisation</t>
  </si>
  <si>
    <t xml:space="preserve">Article R314-87 CASF : "Les budgets approuvés des établissements ou services (sociaux et médico-sociaux) peuvent comporter une quote-part de dépenses relatives aux frais de siège social de l'organisme gestionnaire. Cette faculté est suborndonnée à l'octroi d'une autorisation, délivrée à l'organisme gestionnaire par l'autorité désignée (...), qui fixe la nature des prestations, matérielles ou intellectuelles, qui ont vocation à être prises en compte". </t>
  </si>
  <si>
    <t>Échéance pour la mise en œuvre de l'obligation d'évaluation externe</t>
  </si>
  <si>
    <t>3- Frais de siège</t>
  </si>
  <si>
    <t>4-  Evaluation</t>
  </si>
  <si>
    <t>Date d'entrée en vigueur</t>
  </si>
  <si>
    <t>Date d'échéance</t>
  </si>
  <si>
    <t>5-  Projet de service</t>
  </si>
  <si>
    <t>6-  Partenariats/conventions</t>
  </si>
  <si>
    <t>Dont nombre de partenariats formalisés</t>
  </si>
  <si>
    <t>Précisez le nom des établissements/services/dispositifs avec lesquels une convention de partenariat est signée ainsi que l'objet de la convention</t>
  </si>
  <si>
    <t>Avec des structures médico-sociales spécialisées en addictologie</t>
  </si>
  <si>
    <t>Avec des structures médico-sociales du secteur "personnes confrontées à des difficultés spécifiques"</t>
  </si>
  <si>
    <t>Avec des structures/services sanitaires publics ou privés</t>
  </si>
  <si>
    <t xml:space="preserve"> Avec des dispositifs d'accompagnement à la fin de vie/soins palliatifs</t>
  </si>
  <si>
    <t>Avec des CeGIDD</t>
  </si>
  <si>
    <t>Avec des dispositifs d'appui à la coordination (DAC)</t>
  </si>
  <si>
    <t>Avec des médecins généralistes libéraux</t>
  </si>
  <si>
    <t>Avec des infirmiers libéraux</t>
  </si>
  <si>
    <t>Avec des kinésithérapeuthes libéraux</t>
  </si>
  <si>
    <t>Avec des CPAM</t>
  </si>
  <si>
    <t>Avec des ambulances ou taxis conventionnés</t>
  </si>
  <si>
    <t>Avec des pharmacies</t>
  </si>
  <si>
    <t>Avec des laboratoires de biologie médicale</t>
  </si>
  <si>
    <t>Avec des centres d'imagerie médicale</t>
  </si>
  <si>
    <t>Avec des centres de vaccination</t>
  </si>
  <si>
    <t>Avec des établissements/services sociaux ou des gestionnaires de logements adaptés</t>
  </si>
  <si>
    <t>Avec l'administration pénitentiaire</t>
  </si>
  <si>
    <t>Avec des associations caritatives</t>
  </si>
  <si>
    <t>Avec des services/dispositifs culturels ou de loisir</t>
  </si>
  <si>
    <t>Avec des bailleurs</t>
  </si>
  <si>
    <t>TOTAL</t>
  </si>
  <si>
    <t>Montant total annuel de l'aide financière attribuée aux personnes accompagnées</t>
  </si>
  <si>
    <t>Montant total annuel de l'aide en nature attribuée aux personnes accompagnées</t>
  </si>
  <si>
    <t>III. L'EQUIPE SALARIALE DU DISPOSITIF ACT HORS LES MURS</t>
  </si>
  <si>
    <r>
      <t xml:space="preserve">En nombre d'Equivalent Temps Plein Travaillé-ETPT au </t>
    </r>
    <r>
      <rPr>
        <sz val="9"/>
        <color rgb="FFFF0000"/>
        <rFont val="Calibri"/>
        <family val="2"/>
        <scheme val="minor"/>
      </rPr>
      <t>31/12</t>
    </r>
    <r>
      <rPr>
        <sz val="9"/>
        <color theme="1"/>
        <rFont val="Calibri"/>
        <family val="2"/>
        <scheme val="minor"/>
      </rPr>
      <t xml:space="preserve"> de l'année concernée
ETPT : un temps plein correspond à 35 heures par semaine (exemple : un mi-temps est compté 0,5 ETPT)</t>
    </r>
  </si>
  <si>
    <t>Vacations (en ETPT)</t>
  </si>
  <si>
    <t>Médecin généraliste</t>
  </si>
  <si>
    <t>Médecin spécialiste</t>
  </si>
  <si>
    <t>Infirmier diplomé d'état (IDE)</t>
  </si>
  <si>
    <t>Kinésithérapeuthe</t>
  </si>
  <si>
    <t>Dietéticien</t>
  </si>
  <si>
    <t>Aide-soignant</t>
  </si>
  <si>
    <t>Auxilaire de soins</t>
  </si>
  <si>
    <t>Auxiliaire de puériculture</t>
  </si>
  <si>
    <t>Art-thérapeuthe, equithérapeuthe, canithérapeute, masseur…</t>
  </si>
  <si>
    <t>Educateur spécialisé</t>
  </si>
  <si>
    <t>Educateur jeunes enfants</t>
  </si>
  <si>
    <t>Moniteur-éducateur</t>
  </si>
  <si>
    <t>Auxiliaire de vie sociale</t>
  </si>
  <si>
    <t>Aide médico-pshycologique</t>
  </si>
  <si>
    <t>Maître de maison</t>
  </si>
  <si>
    <t>Médiateur en santé/santé mentale</t>
  </si>
  <si>
    <t>Pair-aidant</t>
  </si>
  <si>
    <t>Conseiller conjugal et familial</t>
  </si>
  <si>
    <t>Chargé de mission logement</t>
  </si>
  <si>
    <t xml:space="preserve">Enseignant en activités sportives adaptées </t>
  </si>
  <si>
    <t>Animateur</t>
  </si>
  <si>
    <t>Directeur</t>
  </si>
  <si>
    <t>Chef de service</t>
  </si>
  <si>
    <t>Assistant de direction</t>
  </si>
  <si>
    <t>Secrétaire</t>
  </si>
  <si>
    <t>Comptable</t>
  </si>
  <si>
    <t>Agent technique, ouvrier</t>
  </si>
  <si>
    <t>Professionnel de l'entretien des locaux</t>
  </si>
  <si>
    <t>Veilleur de nuit</t>
  </si>
  <si>
    <t>L'équipe dédiée est-elle structurée et stable ?</t>
  </si>
  <si>
    <t>Nombre de personnes</t>
  </si>
  <si>
    <t>Temps partagés entre membres de l'équipe :</t>
  </si>
  <si>
    <t>Nombre d'heures dans l'année</t>
  </si>
  <si>
    <t>pour des réunions d'équipe</t>
  </si>
  <si>
    <t>pour des synthèses</t>
  </si>
  <si>
    <t>pour de l'analyse des pratiques</t>
  </si>
  <si>
    <t>Temps de trajets annuel</t>
  </si>
  <si>
    <t>Conseiller en économie sociale et familiale (CESF)</t>
  </si>
  <si>
    <t>Technitien de l'intervention sociale et familiale (TISF)</t>
  </si>
  <si>
    <t>Commentaires (impact de la présence d'accompagnants, nouveaux accompagnements mis en place …)</t>
  </si>
  <si>
    <r>
      <rPr>
        <b/>
        <sz val="11"/>
        <color theme="1"/>
        <rFont val="Calibri"/>
        <family val="2"/>
        <scheme val="minor"/>
      </rPr>
      <t>Dont</t>
    </r>
    <r>
      <rPr>
        <sz val="11"/>
        <color theme="1"/>
        <rFont val="Calibri"/>
        <family val="2"/>
        <scheme val="minor"/>
      </rPr>
      <t xml:space="preserve"> nombre de personnes allophones</t>
    </r>
  </si>
  <si>
    <t>Langues parlées par les personnes accompagnées allophones</t>
  </si>
  <si>
    <r>
      <rPr>
        <b/>
        <sz val="11"/>
        <color theme="1"/>
        <rFont val="Calibri"/>
        <family val="2"/>
        <scheme val="minor"/>
      </rPr>
      <t xml:space="preserve">dont </t>
    </r>
    <r>
      <rPr>
        <sz val="11"/>
        <color theme="1"/>
        <rFont val="Calibri"/>
        <family val="2"/>
        <scheme val="minor"/>
      </rPr>
      <t>nouveaux accompagants dans l'année</t>
    </r>
  </si>
  <si>
    <t>Nombre de personnes accompagnées (file active) ayant résidé dans l'année avec un ou plusieurs accompagnants</t>
  </si>
  <si>
    <t>Dont avec accompagnants(s) adulte(s) uniquement</t>
  </si>
  <si>
    <t>Dont avec accompagnants(s) adulte(s) et mineur(s)</t>
  </si>
  <si>
    <t>Dont avec accompagnants(s) mineur(s) uniquement</t>
  </si>
  <si>
    <t>1-  Capacité</t>
  </si>
  <si>
    <t>au 31/12 de l'année concernée (hors places accompagnant)</t>
  </si>
  <si>
    <t>2-  Modalités d'accompagnement</t>
  </si>
  <si>
    <t>Nombre de personnes accompagnées dans leurs logements durables</t>
  </si>
  <si>
    <t>Nombre de personnes avec un hébergement précaire</t>
  </si>
  <si>
    <t>Ces items ont pur l'objet de valoriser le travail d'ouverture des droits et d'insertion sociale réalisée en ACT</t>
  </si>
  <si>
    <t>Personnes sorties dans l'année (file active) : situation à la sortie (personne décédée comprise)</t>
  </si>
  <si>
    <t>Personne de nationalité française (CNI, passeport, sans document…)</t>
  </si>
  <si>
    <t>Personnes détenant la nationalité d'un pays membre de l'Union européenne</t>
  </si>
  <si>
    <t>Personnes originaires d'un autre pays en situation régulière</t>
  </si>
  <si>
    <t xml:space="preserve">Personnes  originaires d'un autre pays en situation irrégulière  </t>
  </si>
  <si>
    <t xml:space="preserve">Nombre de personnes bénéficiant d'une protection maladie de base </t>
  </si>
  <si>
    <t xml:space="preserve">Nombre de personnes ne bénéficiant pas d'une protection maladie de base </t>
  </si>
  <si>
    <t>Nombre de personnes bénéficiant d'une protection complémentaire</t>
  </si>
  <si>
    <t>Nombre de personnes ne bénéficiant pas d'une protection complémentaire</t>
  </si>
  <si>
    <t>Nombre de personnes accompagnées  bénéficiant de la reconnaissance ALD</t>
  </si>
  <si>
    <t>Nombre de personnes accompagnées ne bénéficiant pas de la reconnaissance ALD</t>
  </si>
  <si>
    <t>3- Ressources  (Ne pas tenir compte des accompagnants)</t>
  </si>
  <si>
    <t>Ressource principale : indiquez une seule source (la plus imortante) de revenus par personne. Pour un résident mineur, indiquez la ressource principale de la famille (des accompagnants) si possible.</t>
  </si>
  <si>
    <t xml:space="preserve">Nombre de personnes ayant des revenus d'activité  (salaire et primes) ou de remplacement </t>
  </si>
  <si>
    <t xml:space="preserve">Nombre de personnes bénéficiant d'allocations ou assimilés </t>
  </si>
  <si>
    <t>Indiquez une seule situation par personne</t>
  </si>
  <si>
    <t>En emploi (temps plein ou partiel)</t>
  </si>
  <si>
    <t>Scolarisé ou en formation</t>
  </si>
  <si>
    <t>En invalidité ou inaptitude au travail reconnue par la MDPH</t>
  </si>
  <si>
    <t>Sans activité professionnelle, ni scolarisation, ni formation</t>
  </si>
  <si>
    <t>Sans autorisation administrative de travailler</t>
  </si>
  <si>
    <t>Ne concerne que les professionnels mentionnés dans la partie III</t>
  </si>
  <si>
    <t>Nombre d'entretiens de pré-admission dans l'année (pour les personnes accompagnées à domicile ou en AHI)</t>
  </si>
  <si>
    <t>1- Pré-admission</t>
  </si>
  <si>
    <t>2- Modalités de l'accompagnement médico-psycho-social</t>
  </si>
  <si>
    <t>Nombre d'entretiens individuels dans l'année par type de professionnels (si plusieurs intervenants participent à l'entretien individuel, compter 1 par intervenant)</t>
  </si>
  <si>
    <t>Nombre d'entretiens individuels</t>
  </si>
  <si>
    <t>Nombre de personnes accompagnées concernés</t>
  </si>
  <si>
    <t>Personnel paramédical</t>
  </si>
  <si>
    <t>Professionnels de la filière socio-éducative</t>
  </si>
  <si>
    <t>Directeur ou chef de service</t>
  </si>
  <si>
    <t>Autre, précisez</t>
  </si>
  <si>
    <t>Nombre de personnes accompagnées ayant participé à ces activités de groupe</t>
  </si>
  <si>
    <t>Précisez ces activités de groupes</t>
  </si>
  <si>
    <t>3- Soutien et suivi après la sortie du dispositif</t>
  </si>
  <si>
    <t>Existe t'il un service de suivi après la sortie du dispositif ?</t>
  </si>
  <si>
    <t>4- Intervention de prestataires extérieurs auprès des personnes accompagnées</t>
  </si>
  <si>
    <t>Hospitalisation à domicile, soin palliatif à domicile…</t>
  </si>
  <si>
    <t>Infirmiers à domicile, SSIAD,  infirmiers libéraux, …</t>
  </si>
  <si>
    <t>Pharmacien, pharmacien à domicile</t>
  </si>
  <si>
    <t>Médecin généraliste (non médecin traitant)</t>
  </si>
  <si>
    <t xml:space="preserve"> Autres médecins spécialistes (chirurgie)</t>
  </si>
  <si>
    <t xml:space="preserve"> Autres médecins spécialistes (soins)</t>
  </si>
  <si>
    <t>Nombre de personnes accompagnées (file active) nouvellement concernées dans l'année (hors changement de prestataires)</t>
  </si>
  <si>
    <t>Conseiller en insertion professionnelle</t>
  </si>
  <si>
    <t>Accès à la formation/alphabétisation</t>
  </si>
  <si>
    <t>Service pénitentiaire d'insertion et probation</t>
  </si>
  <si>
    <t>Déficit immunitaire primitif grave nécessitant un traitement prolongé, infection par le VIH</t>
  </si>
  <si>
    <t>Tumeur maligne (cancer), affection maligne du tissu lymphatique ou hématopoïétique (exemple : lymphome)</t>
  </si>
  <si>
    <t>Diabète de type 1 et diabète de type 2 de l'adulte ou de l'enfant</t>
  </si>
  <si>
    <t>Néphropathie chronique grave et syndrome néphrotique primitif (insuffisance rénale)</t>
  </si>
  <si>
    <t>Insuffisance cardiaque grave, troubles du rythme graves, cardiopathies valvulaires graves, cardiopathies congénitales graves</t>
  </si>
  <si>
    <t>Accident vasculaire cérébral invalidant</t>
  </si>
  <si>
    <t>Formes graves des affections neurologiques et musculaires (dont myopathie), épilepsie grave</t>
  </si>
  <si>
    <t>Insuffisance respiratoire chronique grave (exemple : asthme grave)</t>
  </si>
  <si>
    <t>Affections psychiatriques de longue durée (exemples : dépression récurrente, troubles bipolaires)</t>
  </si>
  <si>
    <t>Artériopathies chroniques avec manifestations ischémiques</t>
  </si>
  <si>
    <t>Bilharziose compliquée</t>
  </si>
  <si>
    <t>Maladie coronaire : infarctus du myocarde</t>
  </si>
  <si>
    <t>Tuberculose active, lèpre</t>
  </si>
  <si>
    <t>Cirrhoses</t>
  </si>
  <si>
    <t>Insuffisances médullaires et autres cytopénies chroniques</t>
  </si>
  <si>
    <t>Hémoglobinopathies, hémolyses, chroniques constitutionnelles et acquises sévères</t>
  </si>
  <si>
    <t>Hémophilies et affections constitutionnelles de l'hémostase graves</t>
  </si>
  <si>
    <t>Maladie d'Alzheimer et autres démences</t>
  </si>
  <si>
    <t>Maladie de Parkinson</t>
  </si>
  <si>
    <t>Maladies métaboliques héréditaires nécessitant un traitement prolongé spécialisé</t>
  </si>
  <si>
    <t>Mucovisicdose</t>
  </si>
  <si>
    <t>Paraplégie</t>
  </si>
  <si>
    <t>Vascularites, lupus érythémateux systémique, sclérodermie systémique</t>
  </si>
  <si>
    <t>Polyarthrite rhumatoïde évolutive</t>
  </si>
  <si>
    <t>Rectocolite hémorragique et maladie de Crohn évolutives</t>
  </si>
  <si>
    <t>Sclérose en plaques</t>
  </si>
  <si>
    <t>Scoliose idiopathique structurale évolutive</t>
  </si>
  <si>
    <t>Spondylarthrite grave</t>
  </si>
  <si>
    <t>Suites de transplantation d'organe</t>
  </si>
  <si>
    <t>Addictions</t>
  </si>
  <si>
    <t>Pas de pathologie chronique</t>
  </si>
  <si>
    <t>Autres , précisez</t>
  </si>
  <si>
    <t xml:space="preserve">Parmi les candidatures reçues dans l'année, combien de personnes présentaient des conduites addictives  ?   </t>
  </si>
  <si>
    <t>Nombre de personnes admises sur liste d'attente</t>
  </si>
  <si>
    <t>Services sociaux hospitaliers et autres établissements sanitaires publics ou privés</t>
  </si>
  <si>
    <t xml:space="preserve">SPIP ou USMP  </t>
  </si>
  <si>
    <t>Autre établissement au service de l'association ou du service</t>
  </si>
  <si>
    <r>
      <t>Professionnels du 1</t>
    </r>
    <r>
      <rPr>
        <vertAlign val="superscript"/>
        <sz val="11"/>
        <color theme="1"/>
        <rFont val="Calibri"/>
        <family val="2"/>
        <scheme val="minor"/>
      </rPr>
      <t>er</t>
    </r>
    <r>
      <rPr>
        <sz val="11"/>
        <color theme="1"/>
        <rFont val="Calibri"/>
        <family val="2"/>
        <scheme val="minor"/>
      </rPr>
      <t xml:space="preserve"> recours</t>
    </r>
  </si>
  <si>
    <t>Equipes mobiles santé précarité et maraudes</t>
  </si>
  <si>
    <t>115/La veille sociale/le SIAO</t>
  </si>
  <si>
    <t>Services spécialisés : prostitution…</t>
  </si>
  <si>
    <t>Nombre de personnes accompagnées, admises dans l'année, orientées par :</t>
  </si>
  <si>
    <t>Dossiers de candidature encore en cours de traitement au 31/12</t>
  </si>
  <si>
    <t>Nombre de refus car le dossier est hors critères médicaux (pas de pathologie chronique,  pas de nécessité de coordination médicale)</t>
  </si>
  <si>
    <t>Nombre de refus car une coordination médicale est déjà en place</t>
  </si>
  <si>
    <t>Nombre de refus car le dossier est incomplet</t>
  </si>
  <si>
    <t>Nombre de refus car la personne n'a pas donné suite, une autre solution a été trouvée, la personne a refusé…</t>
  </si>
  <si>
    <t>Nombre de refus car la personne est originaire d'un autre département ou d'une autre région</t>
  </si>
  <si>
    <t>Nombre de personnes accompagnées de moins de 18 ans</t>
  </si>
  <si>
    <t>Nombre de personnes accompagnées entre 18 et 45 ans compris</t>
  </si>
  <si>
    <t>Nombre de personnes accompagnées entre 46 et 60 ans compris</t>
  </si>
  <si>
    <t>En couple</t>
  </si>
  <si>
    <t>5- Profil des personnes accompagnées en fonction de leur(s) pathologie(s) (Ne pas tenir compte des accompagnants)</t>
  </si>
  <si>
    <t>Addiction</t>
  </si>
  <si>
    <t>Obesité morbide</t>
  </si>
  <si>
    <t>Ne pas considérer les infections non chroniques, les effets post-chirurgicaux, l'incontinence, la perte d'autonomie ... comme des comorbidités chroniques</t>
  </si>
  <si>
    <t>Nombre de personnes ayant la comorbidité chronique suivante  :</t>
  </si>
  <si>
    <t>Plusieurs comorbidités peuvent être comptabilisées par personne</t>
  </si>
  <si>
    <t>Usage à risque ou nocif de tabac</t>
  </si>
  <si>
    <t>Usage à risque ou nocif de substances psychoactives</t>
  </si>
  <si>
    <t>Usage à risque ou nocif de médicaments</t>
  </si>
  <si>
    <t>Addiction non liée à un produit : jeux, internet, téléphone…</t>
  </si>
  <si>
    <t>ayant eu accès à un autre logement avec bail direct (logement plus adapté, plus salubre …)</t>
  </si>
  <si>
    <t xml:space="preserve">ayant accédé à un logement autonome avec bail glissant ou un logement accompagné </t>
  </si>
  <si>
    <t>ayant été emprisonnés dans un établissement pénitenciaire</t>
  </si>
  <si>
    <t>ayant quitté l'institution et étant hébergés dans leur famille ou chez des proches de manière durable</t>
  </si>
  <si>
    <t>ayant quitté l'institution et étant hébergés dans leur famille ou chez des proches de manière précaire</t>
  </si>
  <si>
    <t>Nombre de personnes sorties dans l'année  qui étaient accompagnées dans le dispositif depuis:</t>
  </si>
  <si>
    <t>Etablissement social d'hébergement du dispositif AHI</t>
  </si>
  <si>
    <t>Etablissement social d'hébergement relevant du dispositif national d'accueil (DNA)</t>
  </si>
  <si>
    <t>ayant intégré un autre établissement social du dispositif national d'accueil (DNA)</t>
  </si>
  <si>
    <t>ayant intégré un établissement social du dispositif AHI (CHRS, CHU)</t>
  </si>
  <si>
    <t>ayant intégré un établissement social du dispositif national d'accueil (DNA)</t>
  </si>
  <si>
    <t>ayant intégré un autre établissement social (CHRS)</t>
  </si>
  <si>
    <t>ayant intégré un CHRS</t>
  </si>
  <si>
    <t>ayant recours à l'hebergement d'urgence, à l'hotel…</t>
  </si>
  <si>
    <t>Nombre de personnes accompagnées dans une institution sociale du dispositif AHI</t>
  </si>
  <si>
    <t>Nombre de personnes accompagnées dans une institution sociale du dispositif national d'accueil (DNA)</t>
  </si>
  <si>
    <t>Nombre de personnes accompagnées de 61 ans ou plus</t>
  </si>
  <si>
    <t>Nombre de refus car les modalités d'accueil ne permettent pas d'accueillir la personne</t>
  </si>
  <si>
    <t>7- Situation de handicap (ne pas tenir compte des accompagnants)</t>
  </si>
  <si>
    <t xml:space="preserve"> avec une situation de handicap reconnue par la MDPH</t>
  </si>
  <si>
    <t>Nombre de personnes accompagnées avec au moins une comorbidité chronique (hors addiction et situation de handicap)</t>
  </si>
  <si>
    <t>Situations de handicap</t>
  </si>
  <si>
    <t>Avec des structures médico-sociales du secteur "personnes âgées" ou "personnes en situation de handicap"</t>
  </si>
  <si>
    <t>ayant intégré un établissement médico-social pour personnes en situation de handicap</t>
  </si>
  <si>
    <t>ayant intégré un ACT un chez soi d'abord</t>
  </si>
  <si>
    <t>V. CAPACITES ET MODALITES D'ACCOMPAGNEMENT</t>
  </si>
  <si>
    <t>Etablissement ou service médico-social du secteur de l'addictologie</t>
  </si>
  <si>
    <t>Etablissement ou service médico-social du secteur des personnes en situation de handicap</t>
  </si>
  <si>
    <t>Lit d'accueil médicalisé (LAM)</t>
  </si>
  <si>
    <t>Lit halte soin santé (LHSS), LHSS mobiles, LHSS de jour</t>
  </si>
  <si>
    <t xml:space="preserve"> ACT hors les murs d'un autre ou du même gestionnaire</t>
  </si>
  <si>
    <t>ACT d'un autre gestionnaire</t>
  </si>
  <si>
    <t>Annexe 6 : Rapport d'activité 2023 des ACT - Hors les murs</t>
  </si>
  <si>
    <r>
      <t xml:space="preserve">Rapport d'Activité Standardisé Annuel 2024
Données </t>
    </r>
    <r>
      <rPr>
        <b/>
        <sz val="14"/>
        <color rgb="FFFF0000"/>
        <rFont val="Calibri"/>
        <family val="2"/>
        <scheme val="minor"/>
      </rPr>
      <t>2023</t>
    </r>
    <r>
      <rPr>
        <b/>
        <sz val="14"/>
        <color theme="1"/>
        <rFont val="Calibri"/>
        <family val="2"/>
        <scheme val="minor"/>
      </rPr>
      <t xml:space="preserve">
- Appartements de coordination thérapeutique -
</t>
    </r>
    <r>
      <rPr>
        <b/>
        <sz val="14"/>
        <color rgb="FFFF0000"/>
        <rFont val="Calibri"/>
        <family val="2"/>
        <scheme val="minor"/>
      </rPr>
      <t xml:space="preserve">ACT Hors les murs </t>
    </r>
  </si>
  <si>
    <t>Agent d'accueil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</si>
</sst>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quot;;[Red]\-#,##0\ &quot;€&quot;"/>
    <numFmt numFmtId="164" formatCode="#,##0_ ;[Red]\-#,##0\ "/>
    <numFmt numFmtId="165" formatCode="dd/mm/yy;@"/>
    <numFmt numFmtId="166" formatCode="#,##0\ _€;[Red]\-#,##0\ _€"/>
  </numFmts>
  <fonts count="23"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2"/>
      <color theme="1"/>
      <name val="Arial"/>
      <family val="2"/>
    </font>
    <font>
      <b/>
      <sz val="14"/>
      <color theme="1"/>
      <name val="Arial"/>
      <family val="2"/>
    </font>
    <font>
      <b/>
      <sz val="14"/>
      <color theme="1"/>
      <name val="Calibri"/>
      <family val="2"/>
      <scheme val="minor"/>
    </font>
    <font>
      <b/>
      <sz val="14"/>
      <color rgb="FFFF0000"/>
      <name val="Calibri"/>
      <family val="2"/>
      <scheme val="minor"/>
    </font>
    <font>
      <sz val="10"/>
      <color theme="1"/>
      <name val="Calibri"/>
      <family val="2"/>
      <scheme val="minor"/>
    </font>
    <font>
      <i/>
      <sz val="10"/>
      <color theme="1"/>
      <name val="Arial"/>
      <family val="2"/>
    </font>
    <font>
      <i/>
      <sz val="10"/>
      <color theme="1"/>
      <name val="Calibri"/>
      <family val="2"/>
      <scheme val="minor"/>
    </font>
    <font>
      <sz val="11"/>
      <name val="Calibri"/>
      <family val="2"/>
      <scheme val="minor"/>
    </font>
    <font>
      <b/>
      <sz val="11"/>
      <name val="Calibri"/>
      <family val="2"/>
      <scheme val="minor"/>
    </font>
    <font>
      <sz val="9"/>
      <color indexed="81"/>
      <name val="Tahoma"/>
      <family val="2"/>
    </font>
    <font>
      <i/>
      <sz val="12"/>
      <color theme="1"/>
      <name val="Arial"/>
      <family val="2"/>
    </font>
    <font>
      <sz val="9"/>
      <color rgb="FFFF0000"/>
      <name val="Calibri"/>
      <family val="2"/>
      <scheme val="minor"/>
    </font>
    <font>
      <sz val="10"/>
      <color rgb="FFFF0000"/>
      <name val="Calibri"/>
      <family val="2"/>
      <scheme val="minor"/>
    </font>
    <font>
      <b/>
      <sz val="10"/>
      <color theme="1"/>
      <name val="Calibri"/>
      <family val="2"/>
      <scheme val="minor"/>
    </font>
    <font>
      <u/>
      <sz val="10"/>
      <color theme="1"/>
      <name val="Calibri"/>
      <family val="2"/>
      <scheme val="minor"/>
    </font>
    <font>
      <b/>
      <sz val="9"/>
      <color indexed="81"/>
      <name val="Tahoma"/>
      <family val="2"/>
    </font>
    <font>
      <sz val="9"/>
      <color theme="1"/>
      <name val="Calibri"/>
      <family val="2"/>
      <scheme val="minor"/>
    </font>
    <font>
      <b/>
      <sz val="9"/>
      <color theme="1"/>
      <name val="Arial"/>
      <family val="2"/>
    </font>
    <font>
      <vertAlign val="superscript"/>
      <sz val="11"/>
      <color theme="1"/>
      <name val="Calibri"/>
      <family val="2"/>
      <scheme val="minor"/>
    </font>
  </fonts>
  <fills count="7">
    <fill>
      <patternFill patternType="none"/>
    </fill>
    <fill>
      <patternFill patternType="gray125"/>
    </fill>
    <fill>
      <patternFill patternType="solid">
        <fgColor rgb="FFDDD9C4"/>
        <bgColor indexed="64"/>
      </patternFill>
    </fill>
    <fill>
      <patternFill patternType="solid">
        <fgColor theme="0" tint="-0.14999847407452621"/>
        <bgColor indexed="64"/>
      </patternFill>
    </fill>
    <fill>
      <patternFill patternType="solid">
        <fgColor rgb="FFB1A0C7"/>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4" fillId="2" borderId="0"/>
    <xf numFmtId="0" fontId="9" fillId="0" borderId="0">
      <alignment vertical="center"/>
    </xf>
  </cellStyleXfs>
  <cellXfs count="228">
    <xf numFmtId="0" fontId="0" fillId="0" borderId="0" xfId="0"/>
    <xf numFmtId="0" fontId="5" fillId="0" borderId="0" xfId="0" applyFont="1" applyAlignment="1">
      <alignment horizontal="center" vertical="center" wrapText="1"/>
    </xf>
    <xf numFmtId="0" fontId="0" fillId="0" borderId="0" xfId="0" applyAlignment="1">
      <alignment horizontal="right"/>
    </xf>
    <xf numFmtId="0" fontId="0" fillId="0" borderId="0" xfId="0" applyAlignment="1">
      <alignment horizontal="center"/>
    </xf>
    <xf numFmtId="0" fontId="0" fillId="0" borderId="1" xfId="0" applyBorder="1" applyAlignment="1">
      <alignment horizontal="right"/>
    </xf>
    <xf numFmtId="0" fontId="0" fillId="0" borderId="0" xfId="0" applyAlignment="1">
      <alignment vertical="center"/>
    </xf>
    <xf numFmtId="6" fontId="0" fillId="3" borderId="1" xfId="0" applyNumberFormat="1" applyFill="1" applyBorder="1" applyAlignment="1" applyProtection="1">
      <alignment horizontal="center"/>
      <protection locked="0"/>
    </xf>
    <xf numFmtId="0" fontId="3" fillId="0" borderId="0" xfId="0" applyFont="1" applyAlignment="1">
      <alignment vertical="center"/>
    </xf>
    <xf numFmtId="0" fontId="0" fillId="0" borderId="0" xfId="0" applyAlignment="1">
      <alignment horizontal="left" vertical="center" wrapText="1"/>
    </xf>
    <xf numFmtId="0" fontId="8" fillId="0" borderId="0" xfId="0" applyFont="1" applyAlignment="1">
      <alignment horizontal="left" vertical="center" wrapText="1"/>
    </xf>
    <xf numFmtId="0" fontId="1" fillId="0" borderId="0" xfId="0" applyFont="1" applyAlignment="1">
      <alignment wrapText="1"/>
    </xf>
    <xf numFmtId="0" fontId="0" fillId="3" borderId="8" xfId="0" applyFill="1" applyBorder="1" applyAlignment="1" applyProtection="1">
      <alignment horizontal="center" vertical="center"/>
      <protection locked="0"/>
    </xf>
    <xf numFmtId="0" fontId="0" fillId="3" borderId="1" xfId="0" applyFill="1" applyBorder="1" applyAlignment="1" applyProtection="1">
      <alignment horizontal="center" vertical="center"/>
      <protection locked="0"/>
    </xf>
    <xf numFmtId="0" fontId="3" fillId="0" borderId="0" xfId="0" applyFont="1"/>
    <xf numFmtId="0" fontId="12" fillId="0" borderId="0" xfId="0" applyFont="1" applyAlignment="1">
      <alignment horizontal="right"/>
    </xf>
    <xf numFmtId="0" fontId="12" fillId="0" borderId="0" xfId="0" applyFont="1" applyAlignment="1">
      <alignment horizontal="center"/>
    </xf>
    <xf numFmtId="1" fontId="0" fillId="3" borderId="1" xfId="0" applyNumberFormat="1" applyFill="1" applyBorder="1" applyAlignment="1" applyProtection="1">
      <alignment horizontal="center" vertical="center"/>
      <protection locked="0"/>
    </xf>
    <xf numFmtId="0" fontId="10" fillId="0" borderId="0" xfId="2" applyFont="1">
      <alignment vertical="center"/>
    </xf>
    <xf numFmtId="1" fontId="0" fillId="0" borderId="0" xfId="0" applyNumberFormat="1"/>
    <xf numFmtId="1" fontId="0" fillId="0" borderId="0" xfId="0" applyNumberFormat="1" applyAlignment="1">
      <alignment horizontal="center"/>
    </xf>
    <xf numFmtId="0" fontId="3" fillId="0" borderId="0" xfId="0" applyFont="1" applyAlignment="1">
      <alignment horizontal="center"/>
    </xf>
    <xf numFmtId="1" fontId="0" fillId="0" borderId="1" xfId="0" applyNumberFormat="1" applyBorder="1" applyAlignment="1">
      <alignment horizontal="center" vertical="center"/>
    </xf>
    <xf numFmtId="0" fontId="0" fillId="0" borderId="0" xfId="0" applyAlignment="1">
      <alignment horizontal="right" vertical="center" wrapText="1"/>
    </xf>
    <xf numFmtId="1" fontId="0" fillId="0" borderId="0" xfId="0" applyNumberFormat="1" applyAlignment="1" applyProtection="1">
      <alignment horizontal="center" vertical="center"/>
      <protection locked="0"/>
    </xf>
    <xf numFmtId="1" fontId="3" fillId="0" borderId="0" xfId="0" applyNumberFormat="1" applyFont="1" applyAlignment="1">
      <alignment horizontal="center"/>
    </xf>
    <xf numFmtId="0" fontId="0" fillId="0" borderId="0" xfId="0" applyAlignment="1">
      <alignment vertical="center" wrapText="1"/>
    </xf>
    <xf numFmtId="0" fontId="14" fillId="0" borderId="0" xfId="0" applyFont="1" applyAlignment="1">
      <alignment vertical="center"/>
    </xf>
    <xf numFmtId="0" fontId="8" fillId="0" borderId="0" xfId="0" applyFont="1" applyAlignment="1">
      <alignment vertical="center"/>
    </xf>
    <xf numFmtId="0" fontId="0" fillId="5" borderId="0" xfId="0" applyFill="1" applyAlignment="1">
      <alignment horizontal="center" vertical="center"/>
    </xf>
    <xf numFmtId="0" fontId="0" fillId="5" borderId="0" xfId="0" applyFill="1" applyAlignment="1">
      <alignment horizontal="center"/>
    </xf>
    <xf numFmtId="0" fontId="0" fillId="0" borderId="6" xfId="0" applyBorder="1" applyAlignment="1">
      <alignment vertical="center" wrapText="1"/>
    </xf>
    <xf numFmtId="0" fontId="0" fillId="0" borderId="0" xfId="0" applyAlignment="1" applyProtection="1">
      <alignment vertical="center" wrapText="1"/>
      <protection locked="0"/>
    </xf>
    <xf numFmtId="0" fontId="0" fillId="0" borderId="2" xfId="0" applyBorder="1" applyAlignment="1">
      <alignment horizontal="left" vertical="center" wrapText="1"/>
    </xf>
    <xf numFmtId="0" fontId="0" fillId="0" borderId="0" xfId="0" applyAlignment="1">
      <alignment horizontal="center" vertical="center" wrapText="1"/>
    </xf>
    <xf numFmtId="1" fontId="0" fillId="6" borderId="5" xfId="0" applyNumberFormat="1" applyFill="1" applyBorder="1" applyAlignment="1">
      <alignment horizontal="center" vertical="center"/>
    </xf>
    <xf numFmtId="0" fontId="16" fillId="0" borderId="0" xfId="0" applyFont="1" applyAlignment="1">
      <alignment vertical="center" wrapText="1"/>
    </xf>
    <xf numFmtId="0" fontId="0" fillId="0" borderId="2" xfId="0" applyBorder="1" applyAlignment="1">
      <alignment horizontal="right"/>
    </xf>
    <xf numFmtId="0" fontId="8" fillId="0" borderId="0" xfId="0" applyFont="1" applyAlignment="1">
      <alignment horizontal="center" vertical="center" wrapText="1"/>
    </xf>
    <xf numFmtId="0" fontId="0" fillId="0" borderId="0" xfId="0" applyAlignment="1">
      <alignment horizontal="center" vertical="center"/>
    </xf>
    <xf numFmtId="0" fontId="8" fillId="0" borderId="0" xfId="0" applyFont="1" applyAlignment="1">
      <alignment vertical="center" wrapText="1"/>
    </xf>
    <xf numFmtId="0" fontId="15" fillId="0" borderId="0" xfId="0" applyFont="1" applyAlignment="1">
      <alignment vertical="center" wrapText="1"/>
    </xf>
    <xf numFmtId="0" fontId="8" fillId="0" borderId="6" xfId="0" applyFont="1" applyBorder="1" applyAlignment="1">
      <alignment vertical="center" wrapText="1"/>
    </xf>
    <xf numFmtId="0" fontId="0" fillId="0" borderId="0" xfId="0" applyAlignment="1">
      <alignment horizontal="left"/>
    </xf>
    <xf numFmtId="2" fontId="0" fillId="3" borderId="1" xfId="0" applyNumberFormat="1" applyFill="1" applyBorder="1" applyAlignment="1" applyProtection="1">
      <alignment horizontal="center" vertical="center"/>
      <protection locked="0"/>
    </xf>
    <xf numFmtId="0" fontId="0" fillId="0" borderId="0" xfId="0" applyAlignment="1">
      <alignment horizontal="right" vertical="center"/>
    </xf>
    <xf numFmtId="0" fontId="0" fillId="6" borderId="0" xfId="0" applyFill="1" applyAlignment="1">
      <alignment horizontal="center"/>
    </xf>
    <xf numFmtId="164" fontId="0" fillId="3" borderId="1" xfId="0" applyNumberFormat="1" applyFill="1" applyBorder="1" applyAlignment="1" applyProtection="1">
      <alignment horizontal="center" vertical="center"/>
      <protection locked="0"/>
    </xf>
    <xf numFmtId="0" fontId="0" fillId="0" borderId="0" xfId="0" applyAlignment="1">
      <alignment wrapText="1"/>
    </xf>
    <xf numFmtId="0" fontId="1" fillId="3" borderId="1" xfId="1" applyFont="1" applyFill="1" applyBorder="1" applyAlignment="1" applyProtection="1">
      <alignment horizontal="center" vertical="center"/>
      <protection locked="0"/>
    </xf>
    <xf numFmtId="49" fontId="0" fillId="3" borderId="1" xfId="0" applyNumberFormat="1" applyFill="1" applyBorder="1" applyAlignment="1">
      <alignment horizontal="center" vertical="center"/>
    </xf>
    <xf numFmtId="49" fontId="20" fillId="0" borderId="0" xfId="0" applyNumberFormat="1" applyFont="1" applyAlignment="1">
      <alignment horizontal="left" vertical="center" wrapText="1"/>
    </xf>
    <xf numFmtId="165" fontId="0" fillId="3" borderId="1" xfId="0" applyNumberFormat="1" applyFill="1" applyBorder="1" applyAlignment="1">
      <alignment horizontal="center" vertical="center"/>
    </xf>
    <xf numFmtId="49" fontId="0" fillId="0" borderId="0" xfId="0" applyNumberFormat="1"/>
    <xf numFmtId="0" fontId="20" fillId="0" borderId="0" xfId="0" applyFont="1" applyAlignment="1">
      <alignment horizontal="center" vertical="center" wrapText="1"/>
    </xf>
    <xf numFmtId="0" fontId="0" fillId="3" borderId="1" xfId="0" applyFill="1" applyBorder="1"/>
    <xf numFmtId="1" fontId="0" fillId="3" borderId="1" xfId="0" applyNumberFormat="1" applyFill="1" applyBorder="1" applyAlignment="1">
      <alignment horizontal="center" vertical="center"/>
    </xf>
    <xf numFmtId="0" fontId="20" fillId="0" borderId="0" xfId="0" applyFont="1"/>
    <xf numFmtId="6" fontId="0" fillId="3" borderId="1" xfId="0" applyNumberFormat="1" applyFill="1" applyBorder="1" applyAlignment="1" applyProtection="1">
      <alignment horizontal="center" vertical="center"/>
      <protection locked="0"/>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2" fontId="0" fillId="3" borderId="8" xfId="0" applyNumberFormat="1" applyFill="1" applyBorder="1" applyAlignment="1" applyProtection="1">
      <alignment horizontal="center" vertical="center"/>
      <protection locked="0"/>
    </xf>
    <xf numFmtId="2" fontId="11" fillId="0" borderId="1" xfId="0" applyNumberFormat="1" applyFont="1" applyBorder="1" applyAlignment="1">
      <alignment horizontal="center" vertical="center"/>
    </xf>
    <xf numFmtId="2" fontId="11" fillId="0" borderId="0" xfId="0" applyNumberFormat="1" applyFont="1" applyAlignment="1">
      <alignment horizontal="center" vertical="center"/>
    </xf>
    <xf numFmtId="2" fontId="12" fillId="0" borderId="1" xfId="0" applyNumberFormat="1" applyFont="1" applyBorder="1" applyAlignment="1">
      <alignment horizontal="center" vertical="center"/>
    </xf>
    <xf numFmtId="0" fontId="0" fillId="0" borderId="0" xfId="0" applyAlignment="1" applyProtection="1">
      <alignment horizontal="center" vertical="center"/>
      <protection locked="0"/>
    </xf>
    <xf numFmtId="166" fontId="0" fillId="3" borderId="1" xfId="0" applyNumberFormat="1" applyFill="1" applyBorder="1" applyAlignment="1" applyProtection="1">
      <alignment horizontal="center" vertical="center"/>
      <protection locked="0"/>
    </xf>
    <xf numFmtId="166" fontId="0" fillId="0" borderId="0" xfId="0" applyNumberFormat="1" applyAlignment="1" applyProtection="1">
      <alignment horizontal="center"/>
      <protection locked="0"/>
    </xf>
    <xf numFmtId="49" fontId="0" fillId="6" borderId="0" xfId="0" applyNumberFormat="1" applyFill="1" applyAlignment="1" applyProtection="1">
      <alignment horizontal="center" vertical="center" wrapText="1"/>
      <protection locked="0"/>
    </xf>
    <xf numFmtId="164" fontId="0" fillId="0" borderId="0" xfId="0" applyNumberFormat="1" applyAlignment="1" applyProtection="1">
      <alignment horizontal="center" vertical="center"/>
      <protection locked="0"/>
    </xf>
    <xf numFmtId="1" fontId="0" fillId="0" borderId="0" xfId="0" applyNumberFormat="1" applyAlignment="1">
      <alignment horizontal="center" vertical="center"/>
    </xf>
    <xf numFmtId="0" fontId="20" fillId="0" borderId="0" xfId="0" applyFont="1" applyAlignment="1">
      <alignment horizontal="left" vertical="center" wrapText="1"/>
    </xf>
    <xf numFmtId="0" fontId="20" fillId="0" borderId="0" xfId="0" applyFont="1" applyAlignment="1">
      <alignment horizontal="left" wrapText="1"/>
    </xf>
    <xf numFmtId="0" fontId="0" fillId="0" borderId="0" xfId="0" applyAlignment="1">
      <alignment horizontal="right" wrapText="1"/>
    </xf>
    <xf numFmtId="0" fontId="20" fillId="0" borderId="0" xfId="0" applyFont="1" applyAlignment="1">
      <alignment horizontal="center" vertical="center"/>
    </xf>
    <xf numFmtId="0" fontId="1" fillId="0" borderId="0" xfId="1" applyFont="1" applyFill="1" applyAlignment="1" applyProtection="1">
      <alignment horizontal="center" vertical="center"/>
      <protection locked="0"/>
    </xf>
    <xf numFmtId="0" fontId="0" fillId="3" borderId="1" xfId="0" applyFill="1" applyBorder="1" applyAlignment="1">
      <alignment horizontal="center" vertical="center"/>
    </xf>
    <xf numFmtId="0" fontId="0" fillId="0" borderId="6" xfId="0" applyBorder="1"/>
    <xf numFmtId="0" fontId="0" fillId="0" borderId="0" xfId="0"/>
    <xf numFmtId="0" fontId="0" fillId="0" borderId="0" xfId="0" applyAlignment="1">
      <alignment vertical="center" wrapText="1"/>
    </xf>
    <xf numFmtId="1" fontId="0" fillId="3" borderId="1" xfId="0" applyNumberFormat="1" applyFill="1" applyBorder="1" applyAlignment="1" applyProtection="1">
      <alignment horizontal="center" vertical="center"/>
      <protection locked="0"/>
    </xf>
    <xf numFmtId="0" fontId="0" fillId="0" borderId="0" xfId="0"/>
    <xf numFmtId="0" fontId="8" fillId="0" borderId="0" xfId="0" applyFont="1" applyAlignment="1">
      <alignment vertical="center" wrapText="1"/>
    </xf>
    <xf numFmtId="0" fontId="6" fillId="0" borderId="0" xfId="0" applyFont="1" applyAlignment="1">
      <alignment horizontal="center"/>
    </xf>
    <xf numFmtId="0" fontId="0" fillId="3" borderId="1" xfId="0" applyFill="1"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8" fillId="0" borderId="0" xfId="0" applyFont="1" applyAlignment="1">
      <alignment vertical="center" wrapText="1"/>
    </xf>
    <xf numFmtId="0" fontId="0" fillId="0" borderId="0" xfId="0" applyAlignment="1">
      <alignment vertical="center" wrapText="1"/>
    </xf>
    <xf numFmtId="0" fontId="0" fillId="0" borderId="3" xfId="0" applyBorder="1" applyAlignment="1">
      <alignment horizontal="right" vertical="center" wrapText="1"/>
    </xf>
    <xf numFmtId="0" fontId="0" fillId="0" borderId="4" xfId="0" applyBorder="1" applyAlignment="1">
      <alignment horizontal="righ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3" borderId="1" xfId="0" applyFill="1" applyBorder="1" applyAlignment="1" applyProtection="1">
      <alignment horizontal="center"/>
      <protection locked="0"/>
    </xf>
    <xf numFmtId="0" fontId="0" fillId="6" borderId="1" xfId="0" applyFill="1" applyBorder="1" applyAlignment="1">
      <alignment horizontal="center"/>
    </xf>
    <xf numFmtId="0" fontId="0" fillId="4" borderId="0" xfId="0" applyFill="1" applyAlignment="1">
      <alignment horizontal="center" vertical="center"/>
    </xf>
    <xf numFmtId="0" fontId="0" fillId="0" borderId="0" xfId="0" applyAlignment="1">
      <alignment horizontal="center"/>
    </xf>
    <xf numFmtId="0" fontId="0" fillId="5" borderId="0" xfId="0" applyFill="1" applyAlignment="1">
      <alignment horizontal="center" vertical="center"/>
    </xf>
    <xf numFmtId="0" fontId="0" fillId="5" borderId="0" xfId="0" applyFill="1" applyAlignment="1">
      <alignment horizontal="center"/>
    </xf>
    <xf numFmtId="0" fontId="0" fillId="0" borderId="5" xfId="0" applyBorder="1" applyAlignment="1">
      <alignment horizontal="right" vertical="center" wrapText="1"/>
    </xf>
    <xf numFmtId="0" fontId="0" fillId="0" borderId="1" xfId="0" applyBorder="1" applyAlignment="1">
      <alignment horizontal="right" vertical="center"/>
    </xf>
    <xf numFmtId="0" fontId="0" fillId="3" borderId="3" xfId="0" applyFill="1" applyBorder="1" applyAlignment="1" applyProtection="1">
      <alignment horizontal="center"/>
      <protection locked="0"/>
    </xf>
    <xf numFmtId="0" fontId="0" fillId="3" borderId="4" xfId="0" applyFill="1" applyBorder="1" applyAlignment="1" applyProtection="1">
      <alignment horizontal="center"/>
      <protection locked="0"/>
    </xf>
    <xf numFmtId="0" fontId="0" fillId="0" borderId="4" xfId="0" applyBorder="1" applyAlignment="1" applyProtection="1">
      <alignment horizontal="center"/>
      <protection locked="0"/>
    </xf>
    <xf numFmtId="0" fontId="0" fillId="0" borderId="5" xfId="0" applyBorder="1" applyAlignment="1" applyProtection="1">
      <alignment horizontal="center"/>
      <protection locked="0"/>
    </xf>
    <xf numFmtId="0" fontId="0" fillId="0" borderId="6" xfId="0" applyBorder="1" applyAlignment="1">
      <alignment vertical="center" wrapText="1"/>
    </xf>
    <xf numFmtId="0" fontId="0" fillId="0" borderId="0" xfId="0"/>
    <xf numFmtId="0" fontId="0" fillId="0" borderId="1" xfId="0" applyBorder="1" applyAlignment="1">
      <alignment horizontal="right" vertical="center" wrapText="1"/>
    </xf>
    <xf numFmtId="0" fontId="0" fillId="0" borderId="3" xfId="0" applyBorder="1" applyAlignment="1">
      <alignment horizontal="right" vertical="center"/>
    </xf>
    <xf numFmtId="0" fontId="0" fillId="0" borderId="4" xfId="0" applyBorder="1" applyAlignment="1">
      <alignment vertical="center"/>
    </xf>
    <xf numFmtId="0" fontId="0" fillId="0" borderId="5" xfId="0" applyBorder="1" applyAlignment="1">
      <alignment vertical="center"/>
    </xf>
    <xf numFmtId="49" fontId="20" fillId="0" borderId="0" xfId="0" applyNumberFormat="1" applyFont="1" applyAlignment="1">
      <alignment horizontal="left"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1" fillId="3" borderId="1" xfId="1" applyFont="1" applyFill="1" applyBorder="1" applyAlignment="1" applyProtection="1">
      <alignment horizontal="center" vertical="center"/>
      <protection locked="0"/>
    </xf>
    <xf numFmtId="0" fontId="0" fillId="3" borderId="5" xfId="0" applyFill="1" applyBorder="1" applyAlignment="1" applyProtection="1">
      <alignment horizontal="center"/>
      <protection locked="0"/>
    </xf>
    <xf numFmtId="0" fontId="8" fillId="0" borderId="0" xfId="0" applyFont="1" applyAlignment="1">
      <alignment horizontal="left" vertical="center" wrapText="1"/>
    </xf>
    <xf numFmtId="0" fontId="0" fillId="3" borderId="1" xfId="0" applyFill="1" applyBorder="1" applyAlignment="1" applyProtection="1">
      <alignment horizontal="center" wrapText="1"/>
      <protection locked="0"/>
    </xf>
    <xf numFmtId="0" fontId="0" fillId="0" borderId="1" xfId="0" applyBorder="1" applyAlignment="1">
      <alignment horizontal="center" wrapText="1"/>
    </xf>
    <xf numFmtId="0" fontId="20" fillId="0" borderId="0" xfId="2" applyFont="1" applyAlignment="1">
      <alignment vertical="center" wrapText="1"/>
    </xf>
    <xf numFmtId="0" fontId="0" fillId="0" borderId="1" xfId="0" applyBorder="1" applyAlignment="1">
      <alignment wrapText="1"/>
    </xf>
    <xf numFmtId="0" fontId="0" fillId="0" borderId="1" xfId="0" applyBorder="1" applyAlignment="1" applyProtection="1">
      <alignment vertical="center" wrapText="1"/>
      <protection locked="0"/>
    </xf>
    <xf numFmtId="0" fontId="0" fillId="0" borderId="1" xfId="0" applyBorder="1" applyAlignment="1">
      <alignment horizontal="right"/>
    </xf>
    <xf numFmtId="0" fontId="0" fillId="0" borderId="1" xfId="0" applyBorder="1" applyAlignment="1">
      <alignment vertical="center" wrapText="1"/>
    </xf>
    <xf numFmtId="49" fontId="0" fillId="0" borderId="1" xfId="0" applyNumberFormat="1" applyBorder="1" applyAlignment="1">
      <alignment horizontal="right" vertical="center" wrapText="1"/>
    </xf>
    <xf numFmtId="49" fontId="0" fillId="0" borderId="3" xfId="0" applyNumberFormat="1" applyBorder="1" applyAlignment="1">
      <alignment horizontal="right" vertical="center" wrapText="1"/>
    </xf>
    <xf numFmtId="49" fontId="0" fillId="0" borderId="5" xfId="0" applyNumberFormat="1" applyBorder="1" applyAlignment="1">
      <alignment horizontal="right" vertical="center" wrapText="1"/>
    </xf>
    <xf numFmtId="0" fontId="0" fillId="0" borderId="0" xfId="0" applyAlignment="1">
      <alignment horizontal="left" wrapText="1"/>
    </xf>
    <xf numFmtId="0" fontId="0" fillId="0" borderId="4" xfId="0" applyBorder="1"/>
    <xf numFmtId="0" fontId="0" fillId="3" borderId="3" xfId="0" applyFill="1" applyBorder="1" applyAlignment="1" applyProtection="1">
      <alignment horizontal="right" vertical="center" wrapText="1"/>
      <protection locked="0"/>
    </xf>
    <xf numFmtId="0" fontId="0" fillId="3" borderId="4" xfId="0" applyFill="1" applyBorder="1" applyAlignment="1" applyProtection="1">
      <alignment horizontal="right" vertical="center" wrapText="1"/>
      <protection locked="0"/>
    </xf>
    <xf numFmtId="0" fontId="0" fillId="3" borderId="5" xfId="0" applyFill="1" applyBorder="1" applyAlignment="1" applyProtection="1">
      <alignment horizontal="right" vertical="center" wrapText="1"/>
      <protection locked="0"/>
    </xf>
    <xf numFmtId="0" fontId="0" fillId="0" borderId="6" xfId="0" applyBorder="1" applyAlignment="1">
      <alignment wrapText="1"/>
    </xf>
    <xf numFmtId="1" fontId="0" fillId="3" borderId="3" xfId="0" applyNumberFormat="1" applyFill="1" applyBorder="1" applyAlignment="1" applyProtection="1">
      <alignment horizontal="center" vertical="center"/>
      <protection locked="0"/>
    </xf>
    <xf numFmtId="1" fontId="0" fillId="3" borderId="5" xfId="0" applyNumberFormat="1" applyFill="1" applyBorder="1" applyAlignment="1" applyProtection="1">
      <alignment horizontal="center" vertical="center"/>
      <protection locked="0"/>
    </xf>
    <xf numFmtId="0" fontId="20" fillId="0" borderId="0" xfId="0" applyFont="1" applyAlignment="1">
      <alignment horizontal="center" vertical="center" wrapText="1"/>
    </xf>
    <xf numFmtId="0" fontId="20" fillId="0" borderId="0" xfId="0" applyFont="1" applyAlignment="1">
      <alignment horizontal="center" wrapText="1"/>
    </xf>
    <xf numFmtId="0" fontId="20" fillId="0" borderId="6" xfId="0" applyFont="1" applyBorder="1" applyAlignment="1">
      <alignment vertical="center" wrapText="1"/>
    </xf>
    <xf numFmtId="49" fontId="0" fillId="3" borderId="1" xfId="0" applyNumberFormat="1" applyFill="1" applyBorder="1" applyAlignment="1" applyProtection="1">
      <alignment vertical="center" wrapText="1"/>
      <protection locked="0"/>
    </xf>
    <xf numFmtId="49" fontId="0" fillId="0" borderId="1" xfId="0" applyNumberFormat="1" applyBorder="1" applyAlignment="1" applyProtection="1">
      <alignment vertical="center" wrapText="1"/>
      <protection locked="0"/>
    </xf>
    <xf numFmtId="0" fontId="0" fillId="3" borderId="1" xfId="0" applyFill="1" applyBorder="1" applyAlignment="1" applyProtection="1">
      <alignment horizontal="right" vertical="center" wrapText="1"/>
      <protection locked="0"/>
    </xf>
    <xf numFmtId="0" fontId="0" fillId="3" borderId="1" xfId="0" applyFill="1" applyBorder="1" applyAlignment="1" applyProtection="1">
      <alignment vertical="center"/>
      <protection locked="0"/>
    </xf>
    <xf numFmtId="1" fontId="0" fillId="0" borderId="7" xfId="0" applyNumberFormat="1" applyBorder="1" applyAlignment="1">
      <alignment horizontal="center"/>
    </xf>
    <xf numFmtId="0" fontId="0" fillId="0" borderId="7" xfId="0" applyBorder="1" applyAlignment="1">
      <alignment horizontal="center"/>
    </xf>
    <xf numFmtId="0" fontId="15" fillId="0" borderId="0" xfId="0" applyFont="1" applyAlignment="1">
      <alignment horizontal="center" vertical="center" wrapText="1"/>
    </xf>
    <xf numFmtId="0" fontId="3" fillId="0" borderId="6" xfId="0" applyFont="1" applyBorder="1" applyAlignment="1">
      <alignment vertical="center"/>
    </xf>
    <xf numFmtId="49" fontId="20" fillId="0" borderId="0" xfId="0" applyNumberFormat="1" applyFont="1" applyAlignment="1">
      <alignment vertical="center" wrapText="1"/>
    </xf>
    <xf numFmtId="49" fontId="20" fillId="0" borderId="0" xfId="0" applyNumberFormat="1" applyFont="1" applyAlignment="1">
      <alignment wrapText="1"/>
    </xf>
    <xf numFmtId="0" fontId="20" fillId="0" borderId="0" xfId="0" applyFont="1" applyAlignment="1">
      <alignment vertical="center"/>
    </xf>
    <xf numFmtId="0" fontId="20" fillId="0" borderId="0" xfId="0" applyFont="1"/>
    <xf numFmtId="49" fontId="11" fillId="0" borderId="1" xfId="0" applyNumberFormat="1" applyFont="1" applyBorder="1" applyAlignment="1" applyProtection="1">
      <alignment horizontal="right" vertical="center" wrapText="1"/>
      <protection locked="0"/>
    </xf>
    <xf numFmtId="49" fontId="11" fillId="0" borderId="1" xfId="0" applyNumberFormat="1" applyFont="1" applyBorder="1" applyAlignment="1">
      <alignment horizontal="right" wrapText="1"/>
    </xf>
    <xf numFmtId="1" fontId="0" fillId="3" borderId="1" xfId="0" applyNumberFormat="1" applyFill="1" applyBorder="1" applyAlignment="1">
      <alignment horizontal="center" vertical="center"/>
    </xf>
    <xf numFmtId="0" fontId="0" fillId="0" borderId="6" xfId="0" applyBorder="1" applyAlignment="1">
      <alignment horizontal="center" vertical="center" wrapText="1"/>
    </xf>
    <xf numFmtId="1" fontId="0" fillId="3" borderId="1" xfId="0" applyNumberFormat="1" applyFill="1" applyBorder="1" applyAlignment="1" applyProtection="1">
      <alignment horizontal="center" vertical="center"/>
      <protection locked="0"/>
    </xf>
    <xf numFmtId="0" fontId="0" fillId="0" borderId="1" xfId="0" applyBorder="1" applyAlignment="1" applyProtection="1">
      <alignment vertical="center"/>
      <protection locked="0"/>
    </xf>
    <xf numFmtId="0" fontId="8" fillId="3" borderId="1" xfId="0" applyFont="1" applyFill="1" applyBorder="1" applyAlignment="1" applyProtection="1">
      <alignment horizontal="left" vertical="center" wrapText="1"/>
      <protection locked="0"/>
    </xf>
    <xf numFmtId="0" fontId="8" fillId="0" borderId="1" xfId="0" applyFont="1" applyBorder="1" applyAlignment="1" applyProtection="1">
      <alignment vertical="center" wrapText="1"/>
      <protection locked="0"/>
    </xf>
    <xf numFmtId="0" fontId="0" fillId="3" borderId="4" xfId="0" applyFill="1" applyBorder="1" applyAlignment="1" applyProtection="1">
      <alignment vertical="center" wrapText="1"/>
      <protection locked="0"/>
    </xf>
    <xf numFmtId="1" fontId="0" fillId="3" borderId="8" xfId="0" applyNumberFormat="1" applyFill="1" applyBorder="1" applyAlignment="1" applyProtection="1">
      <alignment horizontal="center" vertical="center"/>
      <protection locked="0"/>
    </xf>
    <xf numFmtId="0" fontId="0" fillId="0" borderId="8" xfId="0" applyBorder="1" applyAlignment="1" applyProtection="1">
      <alignment vertical="center"/>
      <protection locked="0"/>
    </xf>
    <xf numFmtId="0" fontId="8" fillId="3" borderId="1" xfId="0" applyFont="1" applyFill="1" applyBorder="1" applyAlignment="1" applyProtection="1">
      <alignment horizontal="right" vertical="center" wrapText="1"/>
      <protection locked="0"/>
    </xf>
    <xf numFmtId="0" fontId="15" fillId="0" borderId="0" xfId="0" applyFont="1" applyAlignment="1">
      <alignment vertical="center" wrapText="1"/>
    </xf>
    <xf numFmtId="0" fontId="8" fillId="0" borderId="1" xfId="0" applyFont="1" applyBorder="1" applyAlignment="1">
      <alignment horizontal="right" vertical="center" wrapText="1"/>
    </xf>
    <xf numFmtId="0" fontId="0" fillId="0" borderId="0" xfId="0" applyAlignment="1">
      <alignment horizontal="right" vertical="center" wrapText="1"/>
    </xf>
    <xf numFmtId="0" fontId="0" fillId="0" borderId="0" xfId="0" applyAlignment="1">
      <alignment horizontal="left" vertical="center" wrapText="1"/>
    </xf>
    <xf numFmtId="0" fontId="20" fillId="0" borderId="0" xfId="0" applyFont="1" applyAlignment="1">
      <alignment vertical="center" wrapText="1"/>
    </xf>
    <xf numFmtId="0" fontId="16" fillId="0" borderId="0" xfId="0" applyFont="1" applyAlignment="1">
      <alignment horizontal="center" vertical="center" wrapText="1"/>
    </xf>
    <xf numFmtId="0" fontId="8" fillId="0" borderId="0" xfId="0" applyFont="1" applyAlignment="1">
      <alignment horizontal="center" vertical="center" wrapText="1"/>
    </xf>
    <xf numFmtId="0" fontId="0" fillId="3" borderId="1" xfId="0" applyFill="1" applyBorder="1" applyAlignment="1" applyProtection="1">
      <alignment vertical="center" wrapText="1"/>
      <protection locked="0"/>
    </xf>
    <xf numFmtId="0" fontId="0" fillId="0" borderId="1" xfId="0" applyBorder="1" applyAlignment="1">
      <alignment horizontal="right" wrapText="1"/>
    </xf>
    <xf numFmtId="0" fontId="2" fillId="0" borderId="0" xfId="0" applyFont="1" applyAlignment="1">
      <alignment vertical="center" wrapText="1"/>
    </xf>
    <xf numFmtId="0" fontId="0" fillId="6" borderId="1" xfId="0" applyFill="1" applyBorder="1" applyAlignment="1">
      <alignment horizontal="right" vertical="center" wrapText="1"/>
    </xf>
    <xf numFmtId="0" fontId="8" fillId="0" borderId="3" xfId="0" applyFont="1" applyBorder="1" applyAlignment="1">
      <alignment horizontal="right" vertical="center" wrapText="1"/>
    </xf>
    <xf numFmtId="0" fontId="8" fillId="0" borderId="5" xfId="0" applyFont="1" applyBorder="1" applyAlignment="1">
      <alignment horizontal="right" vertical="center" wrapText="1"/>
    </xf>
    <xf numFmtId="0" fontId="0" fillId="5" borderId="0" xfId="0" applyFill="1" applyAlignment="1">
      <alignment horizontal="center" vertical="center" wrapText="1"/>
    </xf>
    <xf numFmtId="0" fontId="0" fillId="0" borderId="0" xfId="0" applyAlignment="1">
      <alignment wrapText="1"/>
    </xf>
    <xf numFmtId="0" fontId="20" fillId="0" borderId="1" xfId="0" applyFont="1" applyBorder="1" applyAlignment="1">
      <alignment horizontal="right" vertical="center" wrapText="1"/>
    </xf>
    <xf numFmtId="0" fontId="0" fillId="3" borderId="1" xfId="0" applyFill="1" applyBorder="1" applyAlignment="1" applyProtection="1">
      <alignment horizontal="center" vertical="center" wrapText="1"/>
      <protection locked="0"/>
    </xf>
    <xf numFmtId="49" fontId="20" fillId="0" borderId="0" xfId="0" applyNumberFormat="1" applyFont="1" applyAlignment="1">
      <alignment horizontal="center" vertical="center" wrapText="1"/>
    </xf>
    <xf numFmtId="49" fontId="0" fillId="3" borderId="1" xfId="0" applyNumberFormat="1" applyFill="1" applyBorder="1" applyAlignment="1">
      <alignment wrapText="1"/>
    </xf>
    <xf numFmtId="49" fontId="0" fillId="3" borderId="1" xfId="0" applyNumberFormat="1" applyFill="1" applyBorder="1" applyAlignment="1" applyProtection="1">
      <alignment horizontal="left" vertical="center" wrapText="1"/>
      <protection locked="0"/>
    </xf>
    <xf numFmtId="49" fontId="0" fillId="0" borderId="1" xfId="0" applyNumberFormat="1" applyBorder="1" applyAlignment="1">
      <alignment wrapText="1"/>
    </xf>
    <xf numFmtId="0" fontId="20" fillId="0" borderId="0" xfId="0" applyFont="1" applyAlignment="1">
      <alignment wrapText="1"/>
    </xf>
    <xf numFmtId="0" fontId="20" fillId="0" borderId="0" xfId="2" applyFont="1">
      <alignment vertical="center"/>
    </xf>
    <xf numFmtId="0" fontId="0" fillId="0" borderId="1" xfId="0" applyBorder="1"/>
    <xf numFmtId="49" fontId="15" fillId="0" borderId="0" xfId="0" applyNumberFormat="1" applyFont="1" applyAlignment="1">
      <alignment horizontal="right" vertical="center" wrapText="1"/>
    </xf>
    <xf numFmtId="49" fontId="20" fillId="0" borderId="0" xfId="0" applyNumberFormat="1" applyFont="1" applyAlignment="1">
      <alignment horizontal="right" wrapText="1"/>
    </xf>
    <xf numFmtId="49" fontId="20" fillId="0" borderId="6" xfId="0" applyNumberFormat="1" applyFont="1" applyBorder="1" applyAlignment="1">
      <alignment horizontal="left" vertical="center" wrapText="1"/>
    </xf>
    <xf numFmtId="49" fontId="0" fillId="3" borderId="1" xfId="0" applyNumberFormat="1" applyFill="1" applyBorder="1" applyAlignment="1">
      <alignment horizontal="right" vertical="center" wrapText="1"/>
    </xf>
    <xf numFmtId="1" fontId="0" fillId="3" borderId="1" xfId="0" applyNumberFormat="1" applyFill="1" applyBorder="1" applyAlignment="1" applyProtection="1">
      <alignment horizontal="center" vertical="center" wrapText="1"/>
      <protection locked="0"/>
    </xf>
    <xf numFmtId="0" fontId="0" fillId="3" borderId="1" xfId="0" applyFill="1" applyBorder="1" applyAlignment="1">
      <alignment horizontal="center" wrapText="1"/>
    </xf>
    <xf numFmtId="0" fontId="0" fillId="0" borderId="1" xfId="0" applyBorder="1" applyAlignment="1">
      <alignment horizontal="left" vertical="center" wrapText="1"/>
    </xf>
    <xf numFmtId="49" fontId="8" fillId="3" borderId="1" xfId="0" applyNumberFormat="1" applyFont="1" applyFill="1" applyBorder="1" applyAlignment="1" applyProtection="1">
      <alignment vertical="center" wrapText="1"/>
      <protection locked="0"/>
    </xf>
    <xf numFmtId="49" fontId="0" fillId="0" borderId="1" xfId="0" applyNumberFormat="1" applyBorder="1" applyAlignment="1">
      <alignment vertical="center" wrapText="1"/>
    </xf>
    <xf numFmtId="1" fontId="15" fillId="0" borderId="0" xfId="0" applyNumberFormat="1" applyFont="1" applyAlignment="1">
      <alignment vertical="center" wrapText="1"/>
    </xf>
    <xf numFmtId="49" fontId="11" fillId="0" borderId="2" xfId="0" applyNumberFormat="1" applyFont="1" applyBorder="1" applyAlignment="1" applyProtection="1">
      <alignment horizontal="right" wrapText="1"/>
      <protection locked="0"/>
    </xf>
    <xf numFmtId="49" fontId="11" fillId="0" borderId="0" xfId="0" applyNumberFormat="1" applyFont="1" applyAlignment="1" applyProtection="1">
      <alignment horizontal="right" wrapText="1"/>
      <protection locked="0"/>
    </xf>
    <xf numFmtId="1" fontId="0" fillId="0" borderId="0" xfId="0" applyNumberFormat="1"/>
    <xf numFmtId="0" fontId="0" fillId="3" borderId="1" xfId="0" applyFill="1" applyBorder="1" applyAlignment="1">
      <alignment horizontal="right" vertical="center"/>
    </xf>
    <xf numFmtId="49" fontId="0" fillId="3" borderId="1" xfId="0" applyNumberFormat="1" applyFill="1" applyBorder="1" applyAlignment="1">
      <alignment horizontal="left" vertical="center" wrapText="1"/>
    </xf>
    <xf numFmtId="0" fontId="20" fillId="0" borderId="6" xfId="0" applyFont="1" applyBorder="1" applyAlignment="1">
      <alignment horizontal="center" vertical="center" wrapText="1"/>
    </xf>
    <xf numFmtId="0" fontId="0" fillId="3" borderId="9" xfId="0" applyFill="1" applyBorder="1" applyAlignment="1" applyProtection="1">
      <alignment horizontal="left" vertical="center" wrapText="1"/>
      <protection locked="0"/>
    </xf>
    <xf numFmtId="0" fontId="0" fillId="3" borderId="7" xfId="0" applyFill="1" applyBorder="1" applyAlignment="1" applyProtection="1">
      <alignment horizontal="left" vertical="center" wrapText="1"/>
      <protection locked="0"/>
    </xf>
    <xf numFmtId="0" fontId="0" fillId="3" borderId="2" xfId="0" applyFill="1" applyBorder="1" applyAlignment="1" applyProtection="1">
      <alignment horizontal="left" vertical="center" wrapText="1"/>
      <protection locked="0"/>
    </xf>
    <xf numFmtId="0" fontId="0" fillId="3" borderId="0" xfId="0" applyFill="1" applyAlignment="1" applyProtection="1">
      <alignment horizontal="left" vertical="center" wrapText="1"/>
      <protection locked="0"/>
    </xf>
    <xf numFmtId="0" fontId="0" fillId="0" borderId="2" xfId="0" applyBorder="1" applyAlignment="1">
      <alignment horizontal="left" vertical="center" wrapText="1"/>
    </xf>
    <xf numFmtId="0" fontId="0" fillId="0" borderId="2" xfId="0" applyBorder="1" applyAlignment="1">
      <alignment vertical="center" wrapText="1"/>
    </xf>
    <xf numFmtId="0" fontId="3" fillId="0" borderId="1" xfId="0" applyFont="1" applyBorder="1" applyAlignment="1">
      <alignment horizontal="right" vertical="center" wrapText="1"/>
    </xf>
    <xf numFmtId="0" fontId="8" fillId="3" borderId="3" xfId="0" applyFont="1" applyFill="1" applyBorder="1" applyAlignment="1" applyProtection="1">
      <alignment horizontal="right" vertical="center" wrapText="1"/>
      <protection locked="0"/>
    </xf>
    <xf numFmtId="0" fontId="8" fillId="3" borderId="5" xfId="0" applyFont="1" applyFill="1" applyBorder="1" applyAlignment="1" applyProtection="1">
      <alignment horizontal="right" vertical="center" wrapText="1"/>
      <protection locked="0"/>
    </xf>
    <xf numFmtId="0" fontId="0" fillId="0" borderId="4" xfId="0" applyBorder="1" applyAlignment="1">
      <alignment horizontal="right" wrapText="1"/>
    </xf>
    <xf numFmtId="0" fontId="0" fillId="0" borderId="5" xfId="0" applyBorder="1" applyAlignment="1">
      <alignment wrapText="1"/>
    </xf>
    <xf numFmtId="0" fontId="0" fillId="3" borderId="11" xfId="0" applyFill="1" applyBorder="1" applyAlignment="1" applyProtection="1">
      <alignment horizontal="left" vertical="center" wrapText="1"/>
      <protection locked="0"/>
    </xf>
    <xf numFmtId="0" fontId="0" fillId="3" borderId="10" xfId="0" applyFill="1" applyBorder="1" applyAlignment="1" applyProtection="1">
      <alignment horizontal="left" vertical="center" wrapText="1"/>
      <protection locked="0"/>
    </xf>
    <xf numFmtId="0" fontId="0" fillId="3" borderId="12" xfId="0" applyFill="1" applyBorder="1" applyAlignment="1" applyProtection="1">
      <alignment horizontal="left" vertical="center" wrapText="1"/>
      <protection locked="0"/>
    </xf>
    <xf numFmtId="0" fontId="0" fillId="3" borderId="6" xfId="0" applyFill="1" applyBorder="1" applyAlignment="1" applyProtection="1">
      <alignment horizontal="left" vertical="center" wrapText="1"/>
      <protection locked="0"/>
    </xf>
    <xf numFmtId="0" fontId="0" fillId="3" borderId="13" xfId="0" applyFill="1" applyBorder="1" applyAlignment="1" applyProtection="1">
      <alignment horizontal="left" vertical="center" wrapText="1"/>
      <protection locked="0"/>
    </xf>
    <xf numFmtId="0" fontId="0" fillId="0" borderId="6" xfId="0" applyBorder="1" applyAlignment="1">
      <alignment horizontal="left" vertical="center" wrapText="1"/>
    </xf>
    <xf numFmtId="0" fontId="0" fillId="0" borderId="0" xfId="0" applyBorder="1" applyAlignment="1">
      <alignment horizontal="right" vertical="center" wrapText="1"/>
    </xf>
    <xf numFmtId="164" fontId="0" fillId="0" borderId="0" xfId="0" applyNumberFormat="1" applyFill="1" applyBorder="1" applyAlignment="1" applyProtection="1">
      <alignment horizontal="center" vertical="center"/>
      <protection locked="0"/>
    </xf>
    <xf numFmtId="0" fontId="20" fillId="0" borderId="0" xfId="0" applyFont="1" applyBorder="1" applyAlignment="1">
      <alignment horizontal="left" vertical="center" wrapText="1"/>
    </xf>
    <xf numFmtId="0" fontId="20" fillId="0" borderId="0" xfId="0" applyFont="1" applyBorder="1" applyAlignment="1">
      <alignment horizontal="left" wrapText="1"/>
    </xf>
    <xf numFmtId="0" fontId="0" fillId="0" borderId="0" xfId="0" applyBorder="1" applyAlignment="1" applyProtection="1">
      <alignment vertical="center" wrapText="1"/>
      <protection locked="0"/>
    </xf>
    <xf numFmtId="0" fontId="0" fillId="5" borderId="0" xfId="0" applyFill="1" applyBorder="1" applyAlignment="1">
      <alignment horizontal="center" vertical="center"/>
    </xf>
    <xf numFmtId="0" fontId="0" fillId="5" borderId="0" xfId="0" applyFill="1" applyBorder="1" applyAlignment="1">
      <alignment horizontal="center"/>
    </xf>
    <xf numFmtId="0" fontId="0" fillId="0" borderId="0" xfId="0" applyBorder="1"/>
    <xf numFmtId="0" fontId="0" fillId="0" borderId="0" xfId="0" applyBorder="1" applyAlignment="1">
      <alignment horizontal="right" wrapText="1"/>
    </xf>
    <xf numFmtId="0" fontId="0" fillId="0" borderId="0" xfId="0" applyBorder="1" applyAlignment="1">
      <alignment wrapText="1"/>
    </xf>
    <xf numFmtId="1" fontId="0" fillId="0" borderId="0" xfId="0" applyNumberFormat="1" applyFill="1" applyBorder="1" applyAlignment="1" applyProtection="1">
      <alignment horizontal="center" vertical="center"/>
      <protection locked="0"/>
    </xf>
  </cellXfs>
  <cellStyles count="3">
    <cellStyle name="Commentaires" xfId="2" xr:uid="{00000000-0005-0000-0000-000000000000}"/>
    <cellStyle name="Normal" xfId="0" builtinId="0"/>
    <cellStyle name="REPONSES"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428625</xdr:colOff>
      <xdr:row>1018</xdr:row>
      <xdr:rowOff>95250</xdr:rowOff>
    </xdr:from>
    <xdr:to>
      <xdr:col>5</xdr:col>
      <xdr:colOff>685800</xdr:colOff>
      <xdr:row>1026</xdr:row>
      <xdr:rowOff>57150</xdr:rowOff>
    </xdr:to>
    <xdr:grpSp>
      <xdr:nvGrpSpPr>
        <xdr:cNvPr id="6" name="Groupe 5">
          <a:extLst>
            <a:ext uri="{FF2B5EF4-FFF2-40B4-BE49-F238E27FC236}">
              <a16:creationId xmlns:a16="http://schemas.microsoft.com/office/drawing/2014/main" id="{39CCD9DC-DDB5-4FB8-A385-DA410D2DAEFC}"/>
            </a:ext>
          </a:extLst>
        </xdr:cNvPr>
        <xdr:cNvGrpSpPr/>
      </xdr:nvGrpSpPr>
      <xdr:grpSpPr>
        <a:xfrm>
          <a:off x="428625" y="261375525"/>
          <a:ext cx="4162425" cy="1485900"/>
          <a:chOff x="238125" y="203911200"/>
          <a:chExt cx="4162425" cy="1485900"/>
        </a:xfrm>
      </xdr:grpSpPr>
      <xdr:sp macro="" textlink="">
        <xdr:nvSpPr>
          <xdr:cNvPr id="4" name="ZoneTexte 3">
            <a:extLst>
              <a:ext uri="{FF2B5EF4-FFF2-40B4-BE49-F238E27FC236}">
                <a16:creationId xmlns:a16="http://schemas.microsoft.com/office/drawing/2014/main" id="{63F0F1E6-D120-49E3-8CB0-718ED117518B}"/>
              </a:ext>
            </a:extLst>
          </xdr:cNvPr>
          <xdr:cNvSpPr txBox="1"/>
        </xdr:nvSpPr>
        <xdr:spPr>
          <a:xfrm>
            <a:off x="238125" y="203911200"/>
            <a:ext cx="4162425" cy="1485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Par exemple</a:t>
            </a:r>
            <a:r>
              <a:rPr lang="fr-FR" sz="1100" baseline="0"/>
              <a:t> , sur 10 personnes dans la file actives, 3 sont sorties du dispositif dans l'année :</a:t>
            </a:r>
          </a:p>
          <a:p>
            <a:r>
              <a:rPr lang="fr-FR" sz="1100" baseline="0"/>
              <a:t>durée de séjour de la personne A : 244 jours (soit 8 mois)</a:t>
            </a:r>
          </a:p>
          <a:p>
            <a:r>
              <a:rPr lang="fr-FR" sz="1100" baseline="0"/>
              <a:t>durée de séjour de la personne B : 517 jours (soit 1 an et 5 mois)</a:t>
            </a:r>
          </a:p>
          <a:p>
            <a:r>
              <a:rPr lang="fr-FR" sz="1100" baseline="0"/>
              <a:t>durée de séjour de la personne C = 395 jours (1 an et 1 mois)</a:t>
            </a:r>
          </a:p>
          <a:p>
            <a:endParaRPr lang="fr-FR" sz="1100" baseline="0"/>
          </a:p>
          <a:p>
            <a:endParaRPr lang="fr-FR" sz="1100"/>
          </a:p>
        </xdr:txBody>
      </xdr:sp>
      <xdr:pic>
        <xdr:nvPicPr>
          <xdr:cNvPr id="5" name="Image 4">
            <a:extLst>
              <a:ext uri="{FF2B5EF4-FFF2-40B4-BE49-F238E27FC236}">
                <a16:creationId xmlns:a16="http://schemas.microsoft.com/office/drawing/2014/main" id="{9CFABEB6-5D64-4E1D-9992-D3BB24ED3F02}"/>
              </a:ext>
            </a:extLst>
          </xdr:cNvPr>
          <xdr:cNvPicPr>
            <a:picLocks noChangeAspect="1"/>
          </xdr:cNvPicPr>
        </xdr:nvPicPr>
        <xdr:blipFill>
          <a:blip xmlns:r="http://schemas.openxmlformats.org/officeDocument/2006/relationships" r:embed="rId1"/>
          <a:stretch>
            <a:fillRect/>
          </a:stretch>
        </xdr:blipFill>
        <xdr:spPr>
          <a:xfrm>
            <a:off x="266700" y="204958950"/>
            <a:ext cx="3804234" cy="365792"/>
          </a:xfrm>
          <a:prstGeom prst="rect">
            <a:avLst/>
          </a:prstGeom>
        </xdr:spPr>
      </xdr:pic>
    </xdr:grpSp>
    <xdr:clientData/>
  </xdr:twoCellAnchor>
  <xdr:twoCellAnchor>
    <xdr:from>
      <xdr:col>4</xdr:col>
      <xdr:colOff>304800</xdr:colOff>
      <xdr:row>4</xdr:row>
      <xdr:rowOff>9525</xdr:rowOff>
    </xdr:from>
    <xdr:to>
      <xdr:col>6</xdr:col>
      <xdr:colOff>657225</xdr:colOff>
      <xdr:row>8</xdr:row>
      <xdr:rowOff>101600</xdr:rowOff>
    </xdr:to>
    <xdr:sp macro="" textlink="">
      <xdr:nvSpPr>
        <xdr:cNvPr id="7" name="ZoneTexte 6">
          <a:extLst>
            <a:ext uri="{FF2B5EF4-FFF2-40B4-BE49-F238E27FC236}">
              <a16:creationId xmlns:a16="http://schemas.microsoft.com/office/drawing/2014/main" id="{BA4C8C27-EC86-43D5-8683-D9B4BC1C4CA6}"/>
            </a:ext>
          </a:extLst>
        </xdr:cNvPr>
        <xdr:cNvSpPr txBox="1"/>
      </xdr:nvSpPr>
      <xdr:spPr>
        <a:xfrm>
          <a:off x="3454400" y="1762125"/>
          <a:ext cx="1876425" cy="81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100" i="1">
              <a:solidFill>
                <a:srgbClr val="FF0000"/>
              </a:solidFill>
            </a:rPr>
            <a:t>Certaines cases possèdent</a:t>
          </a:r>
          <a:r>
            <a:rPr lang="fr-FR" sz="1100" i="1" baseline="0">
              <a:solidFill>
                <a:srgbClr val="FF0000"/>
              </a:solidFill>
            </a:rPr>
            <a:t> un point</a:t>
          </a:r>
          <a:r>
            <a:rPr lang="fr-FR" sz="1100" i="1">
              <a:solidFill>
                <a:srgbClr val="FF0000"/>
              </a:solidFill>
            </a:rPr>
            <a:t> rouge, si vous cliquez dessus,</a:t>
          </a:r>
          <a:r>
            <a:rPr lang="fr-FR" sz="1100" i="1" baseline="0">
              <a:solidFill>
                <a:srgbClr val="FF0000"/>
              </a:solidFill>
            </a:rPr>
            <a:t> un commentaire apparaitra</a:t>
          </a:r>
          <a:endParaRPr lang="fr-FR" sz="1100" i="1">
            <a:solidFill>
              <a:srgbClr val="FF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olivier\Documents\Perso\Bilan%20FSH%202020\Questionnaire\QUESTIONNAIRE_FNH(2020)%20ACT%20Hors%20les%20murs%20ACT%20Do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IRE"/>
      <sheetName val="LISTES"/>
      <sheetName val="REPONSES"/>
      <sheetName val="TEMP"/>
    </sheetNames>
    <sheetDataSet>
      <sheetData sheetId="0"/>
      <sheetData sheetId="1">
        <row r="1">
          <cell r="A1" t="str">
            <v>Auvergne-Rhône-Alpes</v>
          </cell>
        </row>
        <row r="2">
          <cell r="A2" t="str">
            <v>Bourgogne-Franche-Comté</v>
          </cell>
        </row>
        <row r="3">
          <cell r="A3" t="str">
            <v>Bretagne</v>
          </cell>
        </row>
        <row r="4">
          <cell r="A4" t="str">
            <v>Centre-Val de Loire</v>
          </cell>
        </row>
        <row r="5">
          <cell r="A5" t="str">
            <v>Corse</v>
          </cell>
        </row>
        <row r="6">
          <cell r="A6" t="str">
            <v>Grand Est</v>
          </cell>
        </row>
        <row r="7">
          <cell r="A7" t="str">
            <v>Hauts-de-France</v>
          </cell>
        </row>
        <row r="8">
          <cell r="A8" t="str">
            <v>Île-de-France</v>
          </cell>
        </row>
        <row r="9">
          <cell r="A9" t="str">
            <v>Normandie</v>
          </cell>
        </row>
        <row r="10">
          <cell r="A10" t="str">
            <v>Nouvelle-Aquitaine</v>
          </cell>
        </row>
        <row r="11">
          <cell r="A11" t="str">
            <v>Occitanie</v>
          </cell>
        </row>
        <row r="12">
          <cell r="A12" t="str">
            <v>Pays de la Loire</v>
          </cell>
        </row>
        <row r="13">
          <cell r="A13" t="str">
            <v>Provence-Alpes-Côte d'Azur</v>
          </cell>
        </row>
        <row r="14">
          <cell r="A14" t="str">
            <v>Outre-mer</v>
          </cell>
        </row>
      </sheetData>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045"/>
  <sheetViews>
    <sheetView tabSelected="1" zoomScaleNormal="100" workbookViewId="0">
      <selection activeCell="B923" sqref="B923"/>
    </sheetView>
  </sheetViews>
  <sheetFormatPr baseColWidth="10" defaultRowHeight="15" x14ac:dyDescent="0.25"/>
  <cols>
    <col min="1" max="1" width="12.85546875" customWidth="1"/>
    <col min="7" max="7" width="11.85546875" customWidth="1"/>
  </cols>
  <sheetData>
    <row r="1" spans="1:8" s="77" customFormat="1" ht="18.75" x14ac:dyDescent="0.3">
      <c r="A1" s="82" t="s">
        <v>445</v>
      </c>
      <c r="B1" s="82"/>
      <c r="C1" s="82"/>
      <c r="D1" s="82"/>
      <c r="E1" s="82"/>
      <c r="F1" s="82"/>
      <c r="G1" s="82"/>
    </row>
    <row r="2" spans="1:8" s="77" customFormat="1" x14ac:dyDescent="0.25"/>
    <row r="3" spans="1:8" ht="87" customHeight="1" x14ac:dyDescent="0.25">
      <c r="A3" s="110" t="s">
        <v>446</v>
      </c>
      <c r="B3" s="111"/>
      <c r="C3" s="111"/>
      <c r="D3" s="111"/>
      <c r="E3" s="111"/>
      <c r="F3" s="111"/>
      <c r="G3" s="111"/>
      <c r="H3" s="1"/>
    </row>
    <row r="4" spans="1:8" ht="60" customHeight="1" x14ac:dyDescent="0.25">
      <c r="A4" s="114" t="s">
        <v>189</v>
      </c>
      <c r="B4" s="114"/>
      <c r="C4" s="114"/>
      <c r="D4" s="114"/>
      <c r="E4" s="114"/>
      <c r="F4" s="114"/>
      <c r="G4" s="114"/>
      <c r="H4" s="1"/>
    </row>
    <row r="5" spans="1:8" ht="12" customHeight="1" x14ac:dyDescent="0.25">
      <c r="A5" s="9"/>
      <c r="B5" s="9"/>
      <c r="C5" s="9"/>
      <c r="D5" s="9"/>
      <c r="E5" s="9"/>
      <c r="F5" s="9"/>
      <c r="G5" s="9"/>
      <c r="H5" s="1"/>
    </row>
    <row r="6" spans="1:8" x14ac:dyDescent="0.25">
      <c r="A6" s="4" t="s">
        <v>201</v>
      </c>
      <c r="B6" s="112"/>
      <c r="C6" s="112"/>
      <c r="D6" s="112"/>
    </row>
    <row r="7" spans="1:8" x14ac:dyDescent="0.25">
      <c r="A7" s="4" t="s">
        <v>0</v>
      </c>
      <c r="B7" s="91"/>
      <c r="C7" s="91"/>
      <c r="D7" s="91"/>
    </row>
    <row r="8" spans="1:8" x14ac:dyDescent="0.25">
      <c r="A8" s="4" t="s">
        <v>1</v>
      </c>
      <c r="B8" s="92">
        <v>2023</v>
      </c>
      <c r="C8" s="92"/>
      <c r="D8" s="92"/>
    </row>
    <row r="9" spans="1:8" x14ac:dyDescent="0.25">
      <c r="A9" s="2"/>
      <c r="B9" s="45"/>
      <c r="C9" s="45"/>
      <c r="D9" s="45"/>
    </row>
    <row r="11" spans="1:8" x14ac:dyDescent="0.25">
      <c r="A11" s="93" t="s">
        <v>168</v>
      </c>
      <c r="B11" s="94"/>
      <c r="C11" s="94"/>
      <c r="D11" s="94"/>
      <c r="E11" s="94"/>
      <c r="F11" s="94"/>
      <c r="G11" s="94"/>
    </row>
    <row r="12" spans="1:8" x14ac:dyDescent="0.25">
      <c r="A12" s="95" t="s">
        <v>2</v>
      </c>
      <c r="B12" s="96"/>
      <c r="C12" s="96"/>
      <c r="D12" s="96"/>
      <c r="E12" s="96"/>
      <c r="F12" s="96"/>
      <c r="G12" s="96"/>
    </row>
    <row r="13" spans="1:8" x14ac:dyDescent="0.25">
      <c r="A13" s="38"/>
      <c r="B13" s="3"/>
      <c r="C13" s="3"/>
      <c r="D13" s="3"/>
      <c r="E13" s="3"/>
      <c r="F13" s="3"/>
      <c r="G13" s="3"/>
    </row>
    <row r="14" spans="1:8" x14ac:dyDescent="0.25">
      <c r="A14" s="38"/>
      <c r="B14" s="3"/>
      <c r="C14" s="3"/>
      <c r="D14" s="3"/>
      <c r="E14" s="3"/>
      <c r="F14" s="3"/>
      <c r="G14" s="3"/>
    </row>
    <row r="15" spans="1:8" x14ac:dyDescent="0.25">
      <c r="A15" s="87" t="s">
        <v>9</v>
      </c>
      <c r="B15" s="97"/>
      <c r="C15" s="99"/>
      <c r="D15" s="100"/>
      <c r="E15" s="100"/>
      <c r="F15" s="101"/>
      <c r="G15" s="102"/>
    </row>
    <row r="16" spans="1:8" ht="30" customHeight="1" x14ac:dyDescent="0.25">
      <c r="A16" s="87" t="s">
        <v>210</v>
      </c>
      <c r="B16" s="97"/>
      <c r="C16" s="99"/>
      <c r="D16" s="100"/>
      <c r="E16" s="100"/>
      <c r="F16" s="101"/>
      <c r="G16" s="102"/>
    </row>
    <row r="17" spans="1:7" ht="30" customHeight="1" x14ac:dyDescent="0.25">
      <c r="A17" s="87" t="s">
        <v>169</v>
      </c>
      <c r="B17" s="97"/>
      <c r="C17" s="99"/>
      <c r="D17" s="100"/>
      <c r="E17" s="100"/>
      <c r="F17" s="100"/>
      <c r="G17" s="113"/>
    </row>
    <row r="18" spans="1:7" ht="45" customHeight="1" x14ac:dyDescent="0.25">
      <c r="A18" s="87" t="s">
        <v>170</v>
      </c>
      <c r="B18" s="97"/>
      <c r="C18" s="99"/>
      <c r="D18" s="100"/>
      <c r="E18" s="100"/>
      <c r="F18" s="101"/>
      <c r="G18" s="102"/>
    </row>
    <row r="19" spans="1:7" ht="30" customHeight="1" x14ac:dyDescent="0.25">
      <c r="A19" s="87" t="s">
        <v>211</v>
      </c>
      <c r="B19" s="97"/>
      <c r="C19" s="115"/>
      <c r="D19" s="115"/>
      <c r="E19" s="116"/>
      <c r="F19" s="116"/>
      <c r="G19" s="116"/>
    </row>
    <row r="20" spans="1:7" x14ac:dyDescent="0.25">
      <c r="A20" s="44"/>
      <c r="B20" s="44"/>
    </row>
    <row r="21" spans="1:7" x14ac:dyDescent="0.25">
      <c r="A21" s="98" t="s">
        <v>3</v>
      </c>
      <c r="B21" s="98"/>
      <c r="C21" s="99"/>
      <c r="D21" s="100"/>
      <c r="E21" s="100"/>
      <c r="F21" s="101"/>
      <c r="G21" s="102"/>
    </row>
    <row r="22" spans="1:7" x14ac:dyDescent="0.25">
      <c r="A22" s="98" t="s">
        <v>4</v>
      </c>
      <c r="B22" s="98"/>
      <c r="C22" s="99"/>
      <c r="D22" s="100"/>
      <c r="E22" s="100"/>
      <c r="F22" s="101"/>
      <c r="G22" s="102"/>
    </row>
    <row r="23" spans="1:7" x14ac:dyDescent="0.25">
      <c r="A23" s="98" t="s">
        <v>5</v>
      </c>
      <c r="B23" s="98"/>
      <c r="C23" s="99"/>
      <c r="D23" s="100"/>
      <c r="E23" s="100"/>
      <c r="F23" s="101"/>
      <c r="G23" s="102"/>
    </row>
    <row r="24" spans="1:7" x14ac:dyDescent="0.25">
      <c r="A24" s="44"/>
      <c r="B24" s="44"/>
    </row>
    <row r="25" spans="1:7" x14ac:dyDescent="0.25">
      <c r="A25" s="98" t="s">
        <v>6</v>
      </c>
      <c r="B25" s="98"/>
      <c r="C25" s="99"/>
      <c r="D25" s="100"/>
      <c r="E25" s="100"/>
      <c r="F25" s="101"/>
      <c r="G25" s="102"/>
    </row>
    <row r="26" spans="1:7" x14ac:dyDescent="0.25">
      <c r="A26" s="98" t="s">
        <v>7</v>
      </c>
      <c r="B26" s="98"/>
      <c r="C26" s="99"/>
      <c r="D26" s="100"/>
      <c r="E26" s="100"/>
      <c r="F26" s="101"/>
      <c r="G26" s="102"/>
    </row>
    <row r="27" spans="1:7" x14ac:dyDescent="0.25">
      <c r="A27" s="98" t="s">
        <v>8</v>
      </c>
      <c r="B27" s="98"/>
      <c r="C27" s="99"/>
      <c r="D27" s="100"/>
      <c r="E27" s="100"/>
      <c r="F27" s="101"/>
      <c r="G27" s="102"/>
    </row>
    <row r="30" spans="1:7" x14ac:dyDescent="0.25">
      <c r="A30" s="95" t="s">
        <v>190</v>
      </c>
      <c r="B30" s="96"/>
      <c r="C30" s="96"/>
      <c r="D30" s="96"/>
      <c r="E30" s="96"/>
      <c r="F30" s="96"/>
      <c r="G30" s="96"/>
    </row>
    <row r="32" spans="1:7" x14ac:dyDescent="0.25">
      <c r="A32" s="83"/>
      <c r="B32" s="83"/>
      <c r="C32" s="83"/>
      <c r="D32" s="83"/>
      <c r="E32" s="83"/>
      <c r="F32" s="83"/>
      <c r="G32" s="83"/>
    </row>
    <row r="33" spans="1:7" x14ac:dyDescent="0.25">
      <c r="A33" s="83"/>
      <c r="B33" s="83"/>
      <c r="C33" s="83"/>
      <c r="D33" s="83"/>
      <c r="E33" s="83"/>
      <c r="F33" s="83"/>
      <c r="G33" s="83"/>
    </row>
    <row r="34" spans="1:7" x14ac:dyDescent="0.25">
      <c r="A34" s="83"/>
      <c r="B34" s="83"/>
      <c r="C34" s="83"/>
      <c r="D34" s="83"/>
      <c r="E34" s="83"/>
      <c r="F34" s="83"/>
      <c r="G34" s="83"/>
    </row>
    <row r="35" spans="1:7" x14ac:dyDescent="0.25">
      <c r="A35" s="83"/>
      <c r="B35" s="83"/>
      <c r="C35" s="83"/>
      <c r="D35" s="83"/>
      <c r="E35" s="83"/>
      <c r="F35" s="83"/>
      <c r="G35" s="83"/>
    </row>
    <row r="36" spans="1:7" x14ac:dyDescent="0.25">
      <c r="A36" s="83"/>
      <c r="B36" s="83"/>
      <c r="C36" s="83"/>
      <c r="D36" s="83"/>
      <c r="E36" s="83"/>
      <c r="F36" s="83"/>
      <c r="G36" s="83"/>
    </row>
    <row r="37" spans="1:7" x14ac:dyDescent="0.25">
      <c r="A37" s="83"/>
      <c r="B37" s="83"/>
      <c r="C37" s="83"/>
      <c r="D37" s="83"/>
      <c r="E37" s="83"/>
      <c r="F37" s="83"/>
      <c r="G37" s="83"/>
    </row>
    <row r="38" spans="1:7" x14ac:dyDescent="0.25">
      <c r="A38" s="118"/>
      <c r="B38" s="118"/>
      <c r="C38" s="118"/>
      <c r="D38" s="118"/>
      <c r="E38" s="118"/>
      <c r="F38" s="118"/>
      <c r="G38" s="118"/>
    </row>
    <row r="39" spans="1:7" x14ac:dyDescent="0.25">
      <c r="A39" s="118"/>
      <c r="B39" s="118"/>
      <c r="C39" s="118"/>
      <c r="D39" s="118"/>
      <c r="E39" s="118"/>
      <c r="F39" s="118"/>
      <c r="G39" s="118"/>
    </row>
    <row r="40" spans="1:7" x14ac:dyDescent="0.25">
      <c r="A40" s="118"/>
      <c r="B40" s="118"/>
      <c r="C40" s="118"/>
      <c r="D40" s="118"/>
      <c r="E40" s="118"/>
      <c r="F40" s="118"/>
      <c r="G40" s="118"/>
    </row>
    <row r="41" spans="1:7" x14ac:dyDescent="0.25">
      <c r="A41" s="118"/>
      <c r="B41" s="118"/>
      <c r="C41" s="118"/>
      <c r="D41" s="118"/>
      <c r="E41" s="118"/>
      <c r="F41" s="118"/>
      <c r="G41" s="118"/>
    </row>
    <row r="43" spans="1:7" x14ac:dyDescent="0.25">
      <c r="A43" s="95" t="s">
        <v>217</v>
      </c>
      <c r="B43" s="96"/>
      <c r="C43" s="96"/>
      <c r="D43" s="96"/>
      <c r="E43" s="96"/>
      <c r="F43" s="96"/>
      <c r="G43" s="96"/>
    </row>
    <row r="46" spans="1:7" x14ac:dyDescent="0.25">
      <c r="C46" s="38" t="s">
        <v>212</v>
      </c>
    </row>
    <row r="47" spans="1:7" x14ac:dyDescent="0.25">
      <c r="A47" s="98" t="s">
        <v>213</v>
      </c>
      <c r="B47" s="98"/>
      <c r="C47" s="49"/>
      <c r="D47" s="106" t="s">
        <v>214</v>
      </c>
      <c r="E47" s="107"/>
      <c r="F47" s="108"/>
      <c r="G47" s="51"/>
    </row>
    <row r="49" spans="1:7" ht="66.75" customHeight="1" x14ac:dyDescent="0.25">
      <c r="A49" s="109" t="s">
        <v>215</v>
      </c>
      <c r="B49" s="109"/>
      <c r="C49" s="109"/>
      <c r="D49" s="109"/>
      <c r="E49" s="109"/>
      <c r="F49" s="109"/>
      <c r="G49" s="109"/>
    </row>
    <row r="50" spans="1:7" ht="15" customHeight="1" x14ac:dyDescent="0.25">
      <c r="A50" s="50"/>
      <c r="B50" s="50"/>
      <c r="C50" s="50"/>
      <c r="D50" s="50"/>
      <c r="E50" s="50"/>
      <c r="F50" s="50"/>
      <c r="G50" s="50"/>
    </row>
    <row r="51" spans="1:7" x14ac:dyDescent="0.25">
      <c r="A51" s="95" t="s">
        <v>218</v>
      </c>
      <c r="B51" s="96"/>
      <c r="C51" s="96"/>
      <c r="D51" s="96"/>
      <c r="E51" s="96"/>
      <c r="F51" s="96"/>
      <c r="G51" s="96"/>
    </row>
    <row r="53" spans="1:7" x14ac:dyDescent="0.25">
      <c r="A53" s="122" t="s">
        <v>216</v>
      </c>
      <c r="B53" s="122"/>
      <c r="C53" s="122"/>
      <c r="D53" s="122"/>
      <c r="E53" s="122"/>
      <c r="F53" s="122"/>
      <c r="G53" s="51"/>
    </row>
    <row r="54" spans="1:7" ht="15" customHeight="1" x14ac:dyDescent="0.25"/>
    <row r="55" spans="1:7" ht="15" customHeight="1" x14ac:dyDescent="0.25">
      <c r="A55" s="95" t="s">
        <v>221</v>
      </c>
      <c r="B55" s="96"/>
      <c r="C55" s="96"/>
      <c r="D55" s="96"/>
      <c r="E55" s="96"/>
      <c r="F55" s="96"/>
      <c r="G55" s="96"/>
    </row>
    <row r="56" spans="1:7" ht="15" customHeight="1" x14ac:dyDescent="0.25"/>
    <row r="57" spans="1:7" ht="15" customHeight="1" x14ac:dyDescent="0.25"/>
    <row r="58" spans="1:7" ht="15" customHeight="1" x14ac:dyDescent="0.25">
      <c r="A58" s="123" t="s">
        <v>219</v>
      </c>
      <c r="B58" s="124"/>
      <c r="C58" s="51"/>
      <c r="E58" s="52"/>
      <c r="F58" s="52"/>
    </row>
    <row r="59" spans="1:7" ht="15" customHeight="1" x14ac:dyDescent="0.25">
      <c r="A59" s="123" t="s">
        <v>220</v>
      </c>
      <c r="B59" s="124"/>
      <c r="C59" s="51"/>
      <c r="E59" s="52"/>
      <c r="F59" s="52"/>
    </row>
    <row r="60" spans="1:7" ht="15" customHeight="1" x14ac:dyDescent="0.25"/>
    <row r="61" spans="1:7" ht="15" customHeight="1" x14ac:dyDescent="0.25">
      <c r="A61" s="95" t="s">
        <v>222</v>
      </c>
      <c r="B61" s="96"/>
      <c r="C61" s="96"/>
      <c r="D61" s="96"/>
      <c r="E61" s="96"/>
      <c r="F61" s="96"/>
      <c r="G61" s="96"/>
    </row>
    <row r="62" spans="1:7" ht="15" customHeight="1" x14ac:dyDescent="0.25"/>
    <row r="63" spans="1:7" ht="15" customHeight="1" x14ac:dyDescent="0.25">
      <c r="D63" s="133" t="s">
        <v>223</v>
      </c>
      <c r="E63" s="177" t="s">
        <v>224</v>
      </c>
      <c r="F63" s="177"/>
      <c r="G63" s="177"/>
    </row>
    <row r="64" spans="1:7" ht="15" customHeight="1" x14ac:dyDescent="0.25">
      <c r="D64" s="133"/>
      <c r="E64" s="177"/>
      <c r="F64" s="177"/>
      <c r="G64" s="177"/>
    </row>
    <row r="65" spans="1:7" ht="15" customHeight="1" x14ac:dyDescent="0.25">
      <c r="D65" s="133"/>
      <c r="E65" s="177"/>
      <c r="F65" s="177"/>
      <c r="G65" s="177"/>
    </row>
    <row r="66" spans="1:7" ht="15" customHeight="1" x14ac:dyDescent="0.25">
      <c r="C66" s="38" t="s">
        <v>212</v>
      </c>
      <c r="D66" s="133"/>
      <c r="E66" s="177"/>
      <c r="F66" s="177"/>
      <c r="G66" s="177"/>
    </row>
    <row r="67" spans="1:7" ht="60" customHeight="1" x14ac:dyDescent="0.25">
      <c r="A67" s="105" t="s">
        <v>225</v>
      </c>
      <c r="B67" s="105"/>
      <c r="C67" s="54"/>
      <c r="D67" s="55"/>
      <c r="E67" s="178"/>
      <c r="F67" s="178"/>
      <c r="G67" s="178"/>
    </row>
    <row r="68" spans="1:7" ht="75" customHeight="1" x14ac:dyDescent="0.25">
      <c r="A68" s="105" t="s">
        <v>226</v>
      </c>
      <c r="B68" s="105"/>
      <c r="C68" s="54"/>
      <c r="D68" s="55"/>
      <c r="E68" s="178"/>
      <c r="F68" s="178"/>
      <c r="G68" s="178"/>
    </row>
    <row r="69" spans="1:7" ht="75" customHeight="1" x14ac:dyDescent="0.25">
      <c r="A69" s="105" t="s">
        <v>435</v>
      </c>
      <c r="B69" s="105"/>
      <c r="C69" s="54"/>
      <c r="D69" s="55"/>
      <c r="E69" s="178"/>
      <c r="F69" s="178"/>
      <c r="G69" s="178"/>
    </row>
    <row r="70" spans="1:7" ht="60" customHeight="1" x14ac:dyDescent="0.25">
      <c r="A70" s="105" t="s">
        <v>227</v>
      </c>
      <c r="B70" s="105"/>
      <c r="C70" s="54"/>
      <c r="D70" s="55"/>
      <c r="E70" s="178"/>
      <c r="F70" s="178"/>
      <c r="G70" s="178"/>
    </row>
    <row r="71" spans="1:7" ht="45" customHeight="1" x14ac:dyDescent="0.25">
      <c r="A71" s="105" t="s">
        <v>228</v>
      </c>
      <c r="B71" s="105"/>
      <c r="C71" s="54"/>
      <c r="D71" s="55"/>
      <c r="E71" s="178"/>
      <c r="F71" s="178"/>
      <c r="G71" s="178"/>
    </row>
    <row r="72" spans="1:7" ht="30" customHeight="1" x14ac:dyDescent="0.25">
      <c r="A72" s="105" t="s">
        <v>229</v>
      </c>
      <c r="B72" s="105"/>
      <c r="C72" s="54"/>
      <c r="D72" s="55"/>
      <c r="E72" s="178"/>
      <c r="F72" s="178"/>
      <c r="G72" s="178"/>
    </row>
    <row r="73" spans="1:7" ht="45" customHeight="1" x14ac:dyDescent="0.25">
      <c r="A73" s="105" t="s">
        <v>230</v>
      </c>
      <c r="B73" s="105"/>
      <c r="C73" s="54"/>
      <c r="D73" s="55"/>
      <c r="E73" s="178"/>
      <c r="F73" s="178"/>
      <c r="G73" s="178"/>
    </row>
    <row r="74" spans="1:7" ht="30" customHeight="1" x14ac:dyDescent="0.25">
      <c r="A74" s="105" t="s">
        <v>231</v>
      </c>
      <c r="B74" s="105"/>
      <c r="C74" s="54"/>
      <c r="D74" s="55"/>
      <c r="E74" s="178"/>
      <c r="F74" s="178"/>
      <c r="G74" s="178"/>
    </row>
    <row r="75" spans="1:7" ht="30" customHeight="1" x14ac:dyDescent="0.25">
      <c r="A75" s="105" t="s">
        <v>232</v>
      </c>
      <c r="B75" s="105"/>
      <c r="C75" s="54"/>
      <c r="D75" s="55"/>
      <c r="E75" s="178"/>
      <c r="F75" s="178"/>
      <c r="G75" s="178"/>
    </row>
    <row r="76" spans="1:7" ht="45" customHeight="1" x14ac:dyDescent="0.25">
      <c r="A76" s="105" t="s">
        <v>233</v>
      </c>
      <c r="B76" s="105"/>
      <c r="C76" s="54"/>
      <c r="D76" s="55"/>
      <c r="E76" s="178"/>
      <c r="F76" s="178"/>
      <c r="G76" s="178"/>
    </row>
    <row r="77" spans="1:7" ht="30" customHeight="1" x14ac:dyDescent="0.25">
      <c r="A77" s="105" t="s">
        <v>234</v>
      </c>
      <c r="B77" s="105"/>
      <c r="C77" s="54"/>
      <c r="D77" s="55"/>
      <c r="E77" s="178"/>
      <c r="F77" s="178"/>
      <c r="G77" s="178"/>
    </row>
    <row r="78" spans="1:7" ht="30" customHeight="1" x14ac:dyDescent="0.25">
      <c r="A78" s="105" t="s">
        <v>235</v>
      </c>
      <c r="B78" s="105"/>
      <c r="C78" s="54"/>
      <c r="D78" s="55"/>
      <c r="E78" s="178"/>
      <c r="F78" s="178"/>
      <c r="G78" s="178"/>
    </row>
    <row r="79" spans="1:7" ht="30" customHeight="1" x14ac:dyDescent="0.25">
      <c r="A79" s="105" t="s">
        <v>236</v>
      </c>
      <c r="B79" s="105"/>
      <c r="C79" s="54"/>
      <c r="D79" s="55"/>
      <c r="E79" s="178"/>
      <c r="F79" s="178"/>
      <c r="G79" s="178"/>
    </row>
    <row r="80" spans="1:7" ht="30" customHeight="1" x14ac:dyDescent="0.25">
      <c r="A80" s="105" t="s">
        <v>237</v>
      </c>
      <c r="B80" s="105"/>
      <c r="C80" s="54"/>
      <c r="D80" s="55"/>
      <c r="E80" s="178"/>
      <c r="F80" s="178"/>
      <c r="G80" s="178"/>
    </row>
    <row r="81" spans="1:7" ht="30" customHeight="1" x14ac:dyDescent="0.25">
      <c r="A81" s="105" t="s">
        <v>238</v>
      </c>
      <c r="B81" s="105"/>
      <c r="C81" s="54"/>
      <c r="D81" s="55"/>
      <c r="E81" s="178"/>
      <c r="F81" s="178"/>
      <c r="G81" s="178"/>
    </row>
    <row r="82" spans="1:7" ht="30" customHeight="1" x14ac:dyDescent="0.25">
      <c r="A82" s="105" t="s">
        <v>239</v>
      </c>
      <c r="B82" s="105"/>
      <c r="C82" s="54"/>
      <c r="D82" s="55"/>
      <c r="E82" s="178"/>
      <c r="F82" s="178"/>
      <c r="G82" s="178"/>
    </row>
    <row r="83" spans="1:7" ht="75" customHeight="1" x14ac:dyDescent="0.25">
      <c r="A83" s="105" t="s">
        <v>240</v>
      </c>
      <c r="B83" s="105"/>
      <c r="C83" s="54"/>
      <c r="D83" s="55"/>
      <c r="E83" s="178"/>
      <c r="F83" s="178"/>
      <c r="G83" s="178"/>
    </row>
    <row r="84" spans="1:7" ht="30" customHeight="1" x14ac:dyDescent="0.25">
      <c r="A84" s="105" t="s">
        <v>241</v>
      </c>
      <c r="B84" s="105"/>
      <c r="C84" s="54"/>
      <c r="D84" s="55"/>
      <c r="E84" s="178"/>
      <c r="F84" s="178"/>
      <c r="G84" s="178"/>
    </row>
    <row r="85" spans="1:7" ht="60" customHeight="1" x14ac:dyDescent="0.25">
      <c r="A85" s="105" t="s">
        <v>242</v>
      </c>
      <c r="B85" s="105"/>
      <c r="C85" s="54"/>
      <c r="D85" s="55"/>
      <c r="E85" s="178"/>
      <c r="F85" s="178"/>
      <c r="G85" s="178"/>
    </row>
    <row r="86" spans="1:7" ht="60" customHeight="1" x14ac:dyDescent="0.25">
      <c r="A86" s="105" t="s">
        <v>243</v>
      </c>
      <c r="B86" s="105"/>
      <c r="C86" s="54"/>
      <c r="D86" s="55"/>
      <c r="E86" s="178"/>
      <c r="F86" s="178"/>
      <c r="G86" s="178"/>
    </row>
    <row r="87" spans="1:7" ht="30" customHeight="1" x14ac:dyDescent="0.25">
      <c r="A87" s="105" t="s">
        <v>244</v>
      </c>
      <c r="B87" s="105"/>
      <c r="C87" s="54"/>
      <c r="D87" s="55"/>
      <c r="E87" s="178"/>
      <c r="F87" s="178"/>
      <c r="G87" s="178"/>
    </row>
    <row r="88" spans="1:7" ht="105" customHeight="1" x14ac:dyDescent="0.25">
      <c r="A88" s="105" t="s">
        <v>89</v>
      </c>
      <c r="B88" s="105"/>
      <c r="C88" s="54"/>
      <c r="D88" s="55"/>
      <c r="E88" s="178"/>
      <c r="F88" s="178"/>
      <c r="G88" s="178"/>
    </row>
    <row r="89" spans="1:7" ht="15" customHeight="1" x14ac:dyDescent="0.25">
      <c r="C89" s="2" t="s">
        <v>245</v>
      </c>
      <c r="D89" s="18">
        <f>SUM(D67:D88)</f>
        <v>0</v>
      </c>
    </row>
    <row r="90" spans="1:7" ht="15" customHeight="1" x14ac:dyDescent="0.25"/>
    <row r="91" spans="1:7" ht="15" customHeight="1" x14ac:dyDescent="0.25">
      <c r="A91" s="56" t="s">
        <v>21</v>
      </c>
    </row>
    <row r="92" spans="1:7" ht="15" customHeight="1" x14ac:dyDescent="0.25">
      <c r="A92" s="179"/>
      <c r="B92" s="179"/>
      <c r="C92" s="179"/>
      <c r="D92" s="179"/>
      <c r="E92" s="179"/>
      <c r="F92" s="179"/>
      <c r="G92" s="179"/>
    </row>
    <row r="93" spans="1:7" ht="15" customHeight="1" x14ac:dyDescent="0.25">
      <c r="A93" s="179"/>
      <c r="B93" s="179"/>
      <c r="C93" s="179"/>
      <c r="D93" s="179"/>
      <c r="E93" s="179"/>
      <c r="F93" s="179"/>
      <c r="G93" s="179"/>
    </row>
    <row r="94" spans="1:7" ht="15" customHeight="1" x14ac:dyDescent="0.25">
      <c r="A94" s="179"/>
      <c r="B94" s="179"/>
      <c r="C94" s="179"/>
      <c r="D94" s="179"/>
      <c r="E94" s="179"/>
      <c r="F94" s="179"/>
      <c r="G94" s="179"/>
    </row>
    <row r="95" spans="1:7" ht="15" customHeight="1" x14ac:dyDescent="0.25">
      <c r="A95" s="179"/>
      <c r="B95" s="179"/>
      <c r="C95" s="179"/>
      <c r="D95" s="179"/>
      <c r="E95" s="179"/>
      <c r="F95" s="179"/>
      <c r="G95" s="179"/>
    </row>
    <row r="96" spans="1:7" ht="15" customHeight="1" x14ac:dyDescent="0.25">
      <c r="A96" s="179"/>
      <c r="B96" s="179"/>
      <c r="C96" s="179"/>
      <c r="D96" s="179"/>
      <c r="E96" s="179"/>
      <c r="F96" s="179"/>
      <c r="G96" s="179"/>
    </row>
    <row r="97" spans="1:7" ht="15" customHeight="1" x14ac:dyDescent="0.25">
      <c r="A97" s="179"/>
      <c r="B97" s="179"/>
      <c r="C97" s="179"/>
      <c r="D97" s="179"/>
      <c r="E97" s="179"/>
      <c r="F97" s="179"/>
      <c r="G97" s="179"/>
    </row>
    <row r="98" spans="1:7" ht="15" customHeight="1" x14ac:dyDescent="0.25">
      <c r="A98" s="180"/>
      <c r="B98" s="180"/>
      <c r="C98" s="180"/>
      <c r="D98" s="180"/>
      <c r="E98" s="180"/>
      <c r="F98" s="180"/>
      <c r="G98" s="180"/>
    </row>
    <row r="99" spans="1:7" ht="15" customHeight="1" x14ac:dyDescent="0.25">
      <c r="A99" s="180"/>
      <c r="B99" s="180"/>
      <c r="C99" s="180"/>
      <c r="D99" s="180"/>
      <c r="E99" s="180"/>
      <c r="F99" s="180"/>
      <c r="G99" s="180"/>
    </row>
    <row r="100" spans="1:7" ht="15" customHeight="1" x14ac:dyDescent="0.25">
      <c r="A100" s="180"/>
      <c r="B100" s="180"/>
      <c r="C100" s="180"/>
      <c r="D100" s="180"/>
      <c r="E100" s="180"/>
      <c r="F100" s="180"/>
      <c r="G100" s="180"/>
    </row>
    <row r="101" spans="1:7" ht="15" customHeight="1" x14ac:dyDescent="0.25">
      <c r="A101" s="180"/>
      <c r="B101" s="180"/>
      <c r="C101" s="180"/>
      <c r="D101" s="180"/>
      <c r="E101" s="180"/>
      <c r="F101" s="180"/>
      <c r="G101" s="180"/>
    </row>
    <row r="102" spans="1:7" ht="15" customHeight="1" x14ac:dyDescent="0.25"/>
    <row r="103" spans="1:7" x14ac:dyDescent="0.25">
      <c r="A103" s="93" t="s">
        <v>10</v>
      </c>
      <c r="B103" s="94"/>
      <c r="C103" s="94"/>
      <c r="D103" s="94"/>
      <c r="E103" s="94"/>
      <c r="F103" s="94"/>
      <c r="G103" s="94"/>
    </row>
    <row r="104" spans="1:7" x14ac:dyDescent="0.25">
      <c r="A104" s="5" t="s">
        <v>11</v>
      </c>
    </row>
    <row r="105" spans="1:7" x14ac:dyDescent="0.25">
      <c r="A105" s="7" t="s">
        <v>16</v>
      </c>
    </row>
    <row r="106" spans="1:7" x14ac:dyDescent="0.25">
      <c r="A106" s="98" t="s">
        <v>12</v>
      </c>
      <c r="B106" s="98"/>
      <c r="C106" s="98"/>
      <c r="D106" s="98"/>
      <c r="E106" s="98"/>
      <c r="F106" s="6"/>
    </row>
    <row r="107" spans="1:7" x14ac:dyDescent="0.25">
      <c r="A107" s="98" t="s">
        <v>13</v>
      </c>
      <c r="B107" s="98"/>
      <c r="C107" s="98"/>
      <c r="D107" s="98"/>
      <c r="E107" s="98"/>
      <c r="F107" s="6"/>
    </row>
    <row r="108" spans="1:7" x14ac:dyDescent="0.25">
      <c r="A108" s="98" t="s">
        <v>14</v>
      </c>
      <c r="B108" s="98"/>
      <c r="C108" s="98"/>
      <c r="D108" s="98"/>
      <c r="E108" s="98"/>
      <c r="F108" s="6"/>
    </row>
    <row r="110" spans="1:7" ht="30" customHeight="1" x14ac:dyDescent="0.25">
      <c r="A110" s="105" t="s">
        <v>15</v>
      </c>
      <c r="B110" s="105"/>
      <c r="C110" s="105"/>
      <c r="D110" s="105"/>
      <c r="E110" s="105"/>
      <c r="F110" s="6"/>
    </row>
    <row r="112" spans="1:7" x14ac:dyDescent="0.25">
      <c r="A112" s="7" t="s">
        <v>17</v>
      </c>
    </row>
    <row r="113" spans="1:7" x14ac:dyDescent="0.25">
      <c r="A113" s="98" t="s">
        <v>18</v>
      </c>
      <c r="B113" s="98"/>
      <c r="C113" s="98"/>
      <c r="D113" s="98"/>
      <c r="E113" s="98"/>
      <c r="F113" s="6"/>
    </row>
    <row r="114" spans="1:7" x14ac:dyDescent="0.25">
      <c r="A114" s="98" t="s">
        <v>19</v>
      </c>
      <c r="B114" s="98"/>
      <c r="C114" s="98"/>
      <c r="D114" s="98"/>
      <c r="E114" s="98"/>
      <c r="F114" s="6"/>
    </row>
    <row r="115" spans="1:7" x14ac:dyDescent="0.25">
      <c r="A115" s="98" t="s">
        <v>20</v>
      </c>
      <c r="B115" s="98"/>
      <c r="C115" s="98"/>
      <c r="D115" s="98"/>
      <c r="E115" s="98"/>
      <c r="F115" s="6"/>
    </row>
    <row r="117" spans="1:7" ht="30" customHeight="1" x14ac:dyDescent="0.25">
      <c r="A117" s="105" t="s">
        <v>246</v>
      </c>
      <c r="B117" s="105"/>
      <c r="C117" s="105"/>
      <c r="D117" s="105"/>
      <c r="E117" s="105"/>
      <c r="F117" s="57"/>
    </row>
    <row r="118" spans="1:7" ht="30" customHeight="1" x14ac:dyDescent="0.25">
      <c r="A118" s="105" t="s">
        <v>247</v>
      </c>
      <c r="B118" s="105"/>
      <c r="C118" s="105"/>
      <c r="D118" s="105"/>
      <c r="E118" s="105"/>
      <c r="F118" s="57"/>
    </row>
    <row r="120" spans="1:7" ht="31.5" customHeight="1" x14ac:dyDescent="0.25">
      <c r="A120" s="103" t="s">
        <v>191</v>
      </c>
      <c r="B120" s="103"/>
      <c r="C120" s="103"/>
      <c r="D120" s="103"/>
      <c r="E120" s="103"/>
      <c r="F120" s="103"/>
      <c r="G120" s="103"/>
    </row>
    <row r="121" spans="1:7" x14ac:dyDescent="0.25">
      <c r="A121" s="83"/>
      <c r="B121" s="83"/>
      <c r="C121" s="83"/>
      <c r="D121" s="83"/>
      <c r="E121" s="83"/>
      <c r="F121" s="83"/>
      <c r="G121" s="83"/>
    </row>
    <row r="122" spans="1:7" x14ac:dyDescent="0.25">
      <c r="A122" s="83"/>
      <c r="B122" s="83"/>
      <c r="C122" s="83"/>
      <c r="D122" s="83"/>
      <c r="E122" s="83"/>
      <c r="F122" s="83"/>
      <c r="G122" s="83"/>
    </row>
    <row r="123" spans="1:7" x14ac:dyDescent="0.25">
      <c r="A123" s="83"/>
      <c r="B123" s="83"/>
      <c r="C123" s="83"/>
      <c r="D123" s="83"/>
      <c r="E123" s="83"/>
      <c r="F123" s="83"/>
      <c r="G123" s="83"/>
    </row>
    <row r="124" spans="1:7" x14ac:dyDescent="0.25">
      <c r="A124" s="83"/>
      <c r="B124" s="83"/>
      <c r="C124" s="83"/>
      <c r="D124" s="83"/>
      <c r="E124" s="83"/>
      <c r="F124" s="83"/>
      <c r="G124" s="83"/>
    </row>
    <row r="125" spans="1:7" x14ac:dyDescent="0.25">
      <c r="A125" s="83"/>
      <c r="B125" s="83"/>
      <c r="C125" s="83"/>
      <c r="D125" s="83"/>
      <c r="E125" s="83"/>
      <c r="F125" s="83"/>
      <c r="G125" s="83"/>
    </row>
    <row r="126" spans="1:7" x14ac:dyDescent="0.25">
      <c r="A126" s="83"/>
      <c r="B126" s="83"/>
      <c r="C126" s="83"/>
      <c r="D126" s="83"/>
      <c r="E126" s="83"/>
      <c r="F126" s="83"/>
      <c r="G126" s="83"/>
    </row>
    <row r="127" spans="1:7" x14ac:dyDescent="0.25">
      <c r="A127" s="119"/>
      <c r="B127" s="119"/>
      <c r="C127" s="119"/>
      <c r="D127" s="119"/>
      <c r="E127" s="119"/>
      <c r="F127" s="119"/>
      <c r="G127" s="119"/>
    </row>
    <row r="128" spans="1:7" ht="15.75" customHeight="1" x14ac:dyDescent="0.25">
      <c r="A128" s="119"/>
      <c r="B128" s="119"/>
      <c r="C128" s="119"/>
      <c r="D128" s="119"/>
      <c r="E128" s="119"/>
      <c r="F128" s="119"/>
      <c r="G128" s="119"/>
    </row>
    <row r="129" spans="1:7" ht="15.75" customHeight="1" x14ac:dyDescent="0.25">
      <c r="A129" s="119"/>
      <c r="B129" s="119"/>
      <c r="C129" s="119"/>
      <c r="D129" s="119"/>
      <c r="E129" s="119"/>
      <c r="F129" s="119"/>
      <c r="G129" s="119"/>
    </row>
    <row r="130" spans="1:7" ht="15.75" customHeight="1" x14ac:dyDescent="0.25">
      <c r="A130" s="119"/>
      <c r="B130" s="119"/>
      <c r="C130" s="119"/>
      <c r="D130" s="119"/>
      <c r="E130" s="119"/>
      <c r="F130" s="119"/>
      <c r="G130" s="119"/>
    </row>
    <row r="131" spans="1:7" ht="15.75" customHeight="1" x14ac:dyDescent="0.25">
      <c r="A131" s="119"/>
      <c r="B131" s="119"/>
      <c r="C131" s="119"/>
      <c r="D131" s="119"/>
      <c r="E131" s="119"/>
      <c r="F131" s="119"/>
      <c r="G131" s="119"/>
    </row>
    <row r="132" spans="1:7" ht="15.75" customHeight="1" x14ac:dyDescent="0.25"/>
    <row r="133" spans="1:7" x14ac:dyDescent="0.25">
      <c r="A133" s="104" t="s">
        <v>21</v>
      </c>
      <c r="B133" s="104"/>
    </row>
    <row r="134" spans="1:7" x14ac:dyDescent="0.25">
      <c r="A134" s="83"/>
      <c r="B134" s="121"/>
      <c r="C134" s="121"/>
      <c r="D134" s="121"/>
      <c r="E134" s="121"/>
      <c r="F134" s="121"/>
      <c r="G134" s="121"/>
    </row>
    <row r="135" spans="1:7" x14ac:dyDescent="0.25">
      <c r="A135" s="121"/>
      <c r="B135" s="121"/>
      <c r="C135" s="121"/>
      <c r="D135" s="121"/>
      <c r="E135" s="121"/>
      <c r="F135" s="121"/>
      <c r="G135" s="121"/>
    </row>
    <row r="136" spans="1:7" x14ac:dyDescent="0.25">
      <c r="A136" s="121"/>
      <c r="B136" s="121"/>
      <c r="C136" s="121"/>
      <c r="D136" s="121"/>
      <c r="E136" s="121"/>
      <c r="F136" s="121"/>
      <c r="G136" s="121"/>
    </row>
    <row r="137" spans="1:7" x14ac:dyDescent="0.25">
      <c r="A137" s="121"/>
      <c r="B137" s="121"/>
      <c r="C137" s="121"/>
      <c r="D137" s="121"/>
      <c r="E137" s="121"/>
      <c r="F137" s="121"/>
      <c r="G137" s="121"/>
    </row>
    <row r="138" spans="1:7" x14ac:dyDescent="0.25">
      <c r="A138" s="121"/>
      <c r="B138" s="121"/>
      <c r="C138" s="121"/>
      <c r="D138" s="121"/>
      <c r="E138" s="121"/>
      <c r="F138" s="121"/>
      <c r="G138" s="121"/>
    </row>
    <row r="139" spans="1:7" x14ac:dyDescent="0.25">
      <c r="A139" s="121"/>
      <c r="B139" s="121"/>
      <c r="C139" s="121"/>
      <c r="D139" s="121"/>
      <c r="E139" s="121"/>
      <c r="F139" s="121"/>
      <c r="G139" s="121"/>
    </row>
    <row r="140" spans="1:7" x14ac:dyDescent="0.25">
      <c r="A140" s="121"/>
      <c r="B140" s="121"/>
      <c r="C140" s="121"/>
      <c r="D140" s="121"/>
      <c r="E140" s="121"/>
      <c r="F140" s="121"/>
      <c r="G140" s="121"/>
    </row>
    <row r="141" spans="1:7" x14ac:dyDescent="0.25">
      <c r="A141" s="121"/>
      <c r="B141" s="121"/>
      <c r="C141" s="121"/>
      <c r="D141" s="121"/>
      <c r="E141" s="121"/>
      <c r="F141" s="121"/>
      <c r="G141" s="121"/>
    </row>
    <row r="142" spans="1:7" x14ac:dyDescent="0.25">
      <c r="A142" s="121"/>
      <c r="B142" s="121"/>
      <c r="C142" s="121"/>
      <c r="D142" s="121"/>
      <c r="E142" s="121"/>
      <c r="F142" s="121"/>
      <c r="G142" s="121"/>
    </row>
    <row r="143" spans="1:7" x14ac:dyDescent="0.25">
      <c r="A143" s="121"/>
      <c r="B143" s="121"/>
      <c r="C143" s="121"/>
      <c r="D143" s="121"/>
      <c r="E143" s="121"/>
      <c r="F143" s="121"/>
      <c r="G143" s="121"/>
    </row>
    <row r="144" spans="1:7" x14ac:dyDescent="0.25">
      <c r="A144" s="121"/>
      <c r="B144" s="121"/>
      <c r="C144" s="121"/>
      <c r="D144" s="121"/>
      <c r="E144" s="121"/>
      <c r="F144" s="121"/>
      <c r="G144" s="121"/>
    </row>
    <row r="145" spans="1:7" x14ac:dyDescent="0.25">
      <c r="A145" s="121"/>
      <c r="B145" s="121"/>
      <c r="C145" s="121"/>
      <c r="D145" s="121"/>
      <c r="E145" s="121"/>
      <c r="F145" s="121"/>
      <c r="G145" s="121"/>
    </row>
    <row r="146" spans="1:7" x14ac:dyDescent="0.25">
      <c r="A146" s="31"/>
      <c r="B146" s="31"/>
      <c r="C146" s="31"/>
      <c r="D146" s="31"/>
      <c r="E146" s="31"/>
      <c r="F146" s="31"/>
      <c r="G146" s="31"/>
    </row>
    <row r="147" spans="1:7" x14ac:dyDescent="0.25">
      <c r="A147" s="93" t="s">
        <v>248</v>
      </c>
      <c r="B147" s="94"/>
      <c r="C147" s="94"/>
      <c r="D147" s="94"/>
      <c r="E147" s="94"/>
      <c r="F147" s="94"/>
      <c r="G147" s="94"/>
    </row>
    <row r="148" spans="1:7" ht="9" customHeight="1" x14ac:dyDescent="0.25"/>
    <row r="149" spans="1:7" x14ac:dyDescent="0.25">
      <c r="A149" s="120" t="s">
        <v>22</v>
      </c>
      <c r="B149" s="120"/>
      <c r="C149" s="112"/>
      <c r="D149" s="112"/>
      <c r="E149" s="112"/>
    </row>
    <row r="150" spans="1:7" ht="6" customHeight="1" x14ac:dyDescent="0.25"/>
    <row r="151" spans="1:7" ht="15" customHeight="1" x14ac:dyDescent="0.25">
      <c r="A151" s="117" t="s">
        <v>249</v>
      </c>
      <c r="B151" s="117"/>
      <c r="C151" s="117"/>
      <c r="D151" s="117"/>
      <c r="E151" s="117"/>
      <c r="F151" s="117"/>
      <c r="G151" s="117"/>
    </row>
    <row r="152" spans="1:7" ht="28.5" customHeight="1" x14ac:dyDescent="0.25">
      <c r="A152" s="117"/>
      <c r="B152" s="117"/>
      <c r="C152" s="117"/>
      <c r="D152" s="117"/>
      <c r="E152" s="117"/>
      <c r="F152" s="117"/>
      <c r="G152" s="117"/>
    </row>
    <row r="153" spans="1:7" ht="64.5" customHeight="1" x14ac:dyDescent="0.25">
      <c r="A153" s="10"/>
      <c r="B153" s="10"/>
      <c r="C153" s="10"/>
      <c r="D153" s="58" t="s">
        <v>27</v>
      </c>
      <c r="E153" s="58" t="s">
        <v>250</v>
      </c>
      <c r="F153" s="58" t="s">
        <v>28</v>
      </c>
      <c r="G153" s="59" t="s">
        <v>29</v>
      </c>
    </row>
    <row r="154" spans="1:7" ht="15" customHeight="1" x14ac:dyDescent="0.25">
      <c r="A154" s="87" t="s">
        <v>251</v>
      </c>
      <c r="B154" s="88"/>
      <c r="C154" s="97"/>
      <c r="D154" s="60"/>
      <c r="E154" s="60"/>
      <c r="F154" s="60"/>
      <c r="G154" s="61">
        <f>E154+F154+D154</f>
        <v>0</v>
      </c>
    </row>
    <row r="155" spans="1:7" ht="15" customHeight="1" x14ac:dyDescent="0.25">
      <c r="A155" s="87" t="s">
        <v>252</v>
      </c>
      <c r="B155" s="88"/>
      <c r="C155" s="97"/>
      <c r="D155" s="60"/>
      <c r="E155" s="60"/>
      <c r="F155" s="60"/>
      <c r="G155" s="61">
        <f t="shared" ref="G155:G195" si="0">E155+F155+D155</f>
        <v>0</v>
      </c>
    </row>
    <row r="156" spans="1:7" ht="15" customHeight="1" x14ac:dyDescent="0.25">
      <c r="A156" s="87" t="s">
        <v>253</v>
      </c>
      <c r="B156" s="88"/>
      <c r="C156" s="97"/>
      <c r="D156" s="60"/>
      <c r="E156" s="60"/>
      <c r="F156" s="60"/>
      <c r="G156" s="61">
        <f t="shared" si="0"/>
        <v>0</v>
      </c>
    </row>
    <row r="157" spans="1:7" x14ac:dyDescent="0.25">
      <c r="A157" s="87" t="s">
        <v>24</v>
      </c>
      <c r="B157" s="88"/>
      <c r="C157" s="97"/>
      <c r="D157" s="60"/>
      <c r="E157" s="60"/>
      <c r="F157" s="60"/>
      <c r="G157" s="61">
        <f t="shared" si="0"/>
        <v>0</v>
      </c>
    </row>
    <row r="158" spans="1:7" ht="15" customHeight="1" x14ac:dyDescent="0.25">
      <c r="A158" s="87" t="s">
        <v>254</v>
      </c>
      <c r="B158" s="88"/>
      <c r="C158" s="97"/>
      <c r="D158" s="60"/>
      <c r="E158" s="60"/>
      <c r="F158" s="60"/>
      <c r="G158" s="61">
        <f t="shared" si="0"/>
        <v>0</v>
      </c>
    </row>
    <row r="159" spans="1:7" ht="14.25" customHeight="1" x14ac:dyDescent="0.25">
      <c r="A159" s="87" t="s">
        <v>255</v>
      </c>
      <c r="B159" s="88"/>
      <c r="C159" s="97"/>
      <c r="D159" s="60"/>
      <c r="E159" s="60"/>
      <c r="F159" s="60"/>
      <c r="G159" s="61">
        <f t="shared" si="0"/>
        <v>0</v>
      </c>
    </row>
    <row r="160" spans="1:7" ht="15" customHeight="1" x14ac:dyDescent="0.25">
      <c r="A160" s="87" t="s">
        <v>256</v>
      </c>
      <c r="B160" s="88"/>
      <c r="C160" s="97"/>
      <c r="D160" s="60"/>
      <c r="E160" s="60"/>
      <c r="F160" s="60"/>
      <c r="G160" s="61">
        <f t="shared" si="0"/>
        <v>0</v>
      </c>
    </row>
    <row r="161" spans="1:7" ht="15" customHeight="1" x14ac:dyDescent="0.25">
      <c r="A161" s="87" t="s">
        <v>257</v>
      </c>
      <c r="B161" s="88"/>
      <c r="C161" s="97"/>
      <c r="D161" s="60"/>
      <c r="E161" s="60"/>
      <c r="F161" s="60"/>
      <c r="G161" s="61">
        <f t="shared" si="0"/>
        <v>0</v>
      </c>
    </row>
    <row r="162" spans="1:7" ht="14.25" customHeight="1" x14ac:dyDescent="0.25">
      <c r="A162" s="87" t="s">
        <v>258</v>
      </c>
      <c r="B162" s="88"/>
      <c r="C162" s="97"/>
      <c r="D162" s="60"/>
      <c r="E162" s="60"/>
      <c r="F162" s="60"/>
      <c r="G162" s="61">
        <f t="shared" si="0"/>
        <v>0</v>
      </c>
    </row>
    <row r="163" spans="1:7" ht="30" customHeight="1" x14ac:dyDescent="0.25">
      <c r="A163" s="87" t="s">
        <v>259</v>
      </c>
      <c r="B163" s="88"/>
      <c r="C163" s="97"/>
      <c r="D163" s="60"/>
      <c r="E163" s="60"/>
      <c r="F163" s="60"/>
      <c r="G163" s="61">
        <f t="shared" si="0"/>
        <v>0</v>
      </c>
    </row>
    <row r="164" spans="1:7" ht="15" customHeight="1" x14ac:dyDescent="0.25">
      <c r="A164" s="87" t="s">
        <v>47</v>
      </c>
      <c r="B164" s="88"/>
      <c r="C164" s="97"/>
      <c r="D164" s="60"/>
      <c r="E164" s="60"/>
      <c r="F164" s="60"/>
      <c r="G164" s="61">
        <f t="shared" si="0"/>
        <v>0</v>
      </c>
    </row>
    <row r="165" spans="1:7" ht="15" customHeight="1" x14ac:dyDescent="0.25">
      <c r="A165" s="87" t="s">
        <v>260</v>
      </c>
      <c r="B165" s="88"/>
      <c r="C165" s="97"/>
      <c r="D165" s="60"/>
      <c r="E165" s="60"/>
      <c r="F165" s="60"/>
      <c r="G165" s="61">
        <f t="shared" si="0"/>
        <v>0</v>
      </c>
    </row>
    <row r="166" spans="1:7" ht="15" customHeight="1" x14ac:dyDescent="0.25">
      <c r="A166" s="87" t="s">
        <v>261</v>
      </c>
      <c r="B166" s="88"/>
      <c r="C166" s="97"/>
      <c r="D166" s="60"/>
      <c r="E166" s="60"/>
      <c r="F166" s="60"/>
      <c r="G166" s="61">
        <f t="shared" si="0"/>
        <v>0</v>
      </c>
    </row>
    <row r="167" spans="1:7" ht="15.75" customHeight="1" x14ac:dyDescent="0.25">
      <c r="A167" s="87" t="s">
        <v>262</v>
      </c>
      <c r="B167" s="88"/>
      <c r="C167" s="97"/>
      <c r="D167" s="60"/>
      <c r="E167" s="60"/>
      <c r="F167" s="60"/>
      <c r="G167" s="61">
        <f t="shared" si="0"/>
        <v>0</v>
      </c>
    </row>
    <row r="168" spans="1:7" ht="30" customHeight="1" x14ac:dyDescent="0.25">
      <c r="A168" s="87" t="s">
        <v>288</v>
      </c>
      <c r="B168" s="88"/>
      <c r="C168" s="97"/>
      <c r="D168" s="60"/>
      <c r="E168" s="60"/>
      <c r="F168" s="60"/>
      <c r="G168" s="61">
        <f t="shared" si="0"/>
        <v>0</v>
      </c>
    </row>
    <row r="169" spans="1:7" ht="30" customHeight="1" x14ac:dyDescent="0.25">
      <c r="A169" s="87" t="s">
        <v>289</v>
      </c>
      <c r="B169" s="88"/>
      <c r="C169" s="97"/>
      <c r="D169" s="60"/>
      <c r="E169" s="60"/>
      <c r="F169" s="60"/>
      <c r="G169" s="61">
        <f t="shared" si="0"/>
        <v>0</v>
      </c>
    </row>
    <row r="170" spans="1:7" ht="14.25" customHeight="1" x14ac:dyDescent="0.25">
      <c r="A170" s="87" t="s">
        <v>263</v>
      </c>
      <c r="B170" s="88"/>
      <c r="C170" s="97"/>
      <c r="D170" s="60"/>
      <c r="E170" s="60"/>
      <c r="F170" s="60"/>
      <c r="G170" s="61">
        <f t="shared" si="0"/>
        <v>0</v>
      </c>
    </row>
    <row r="171" spans="1:7" ht="15" customHeight="1" x14ac:dyDescent="0.25">
      <c r="A171" s="87" t="s">
        <v>264</v>
      </c>
      <c r="B171" s="88"/>
      <c r="C171" s="97"/>
      <c r="D171" s="60"/>
      <c r="E171" s="60"/>
      <c r="F171" s="60"/>
      <c r="G171" s="61">
        <f t="shared" si="0"/>
        <v>0</v>
      </c>
    </row>
    <row r="172" spans="1:7" ht="15" customHeight="1" x14ac:dyDescent="0.25">
      <c r="A172" s="87" t="s">
        <v>265</v>
      </c>
      <c r="B172" s="88"/>
      <c r="C172" s="97"/>
      <c r="D172" s="60"/>
      <c r="E172" s="60"/>
      <c r="F172" s="60"/>
      <c r="G172" s="61">
        <f t="shared" si="0"/>
        <v>0</v>
      </c>
    </row>
    <row r="173" spans="1:7" ht="15" customHeight="1" x14ac:dyDescent="0.25">
      <c r="A173" s="87" t="s">
        <v>266</v>
      </c>
      <c r="B173" s="88"/>
      <c r="C173" s="97"/>
      <c r="D173" s="60"/>
      <c r="E173" s="60"/>
      <c r="F173" s="60"/>
      <c r="G173" s="61">
        <f t="shared" si="0"/>
        <v>0</v>
      </c>
    </row>
    <row r="174" spans="1:7" ht="13.5" customHeight="1" x14ac:dyDescent="0.25">
      <c r="A174" s="87" t="s">
        <v>267</v>
      </c>
      <c r="B174" s="88"/>
      <c r="C174" s="97"/>
      <c r="D174" s="60"/>
      <c r="E174" s="60"/>
      <c r="F174" s="60"/>
      <c r="G174" s="61">
        <f t="shared" si="0"/>
        <v>0</v>
      </c>
    </row>
    <row r="175" spans="1:7" ht="15.75" customHeight="1" x14ac:dyDescent="0.25">
      <c r="A175" s="87" t="s">
        <v>268</v>
      </c>
      <c r="B175" s="88"/>
      <c r="C175" s="97"/>
      <c r="D175" s="60"/>
      <c r="E175" s="60"/>
      <c r="F175" s="60"/>
      <c r="G175" s="61">
        <f t="shared" si="0"/>
        <v>0</v>
      </c>
    </row>
    <row r="176" spans="1:7" ht="15" customHeight="1" x14ac:dyDescent="0.25">
      <c r="A176" s="87" t="s">
        <v>269</v>
      </c>
      <c r="B176" s="88"/>
      <c r="C176" s="97"/>
      <c r="D176" s="60"/>
      <c r="E176" s="60"/>
      <c r="F176" s="60"/>
      <c r="G176" s="61">
        <f t="shared" si="0"/>
        <v>0</v>
      </c>
    </row>
    <row r="177" spans="1:7" ht="15" customHeight="1" x14ac:dyDescent="0.25">
      <c r="A177" s="87" t="s">
        <v>25</v>
      </c>
      <c r="B177" s="88"/>
      <c r="C177" s="97"/>
      <c r="D177" s="60"/>
      <c r="E177" s="60"/>
      <c r="F177" s="60"/>
      <c r="G177" s="61">
        <f t="shared" si="0"/>
        <v>0</v>
      </c>
    </row>
    <row r="178" spans="1:7" ht="30" customHeight="1" x14ac:dyDescent="0.25">
      <c r="A178" s="87" t="s">
        <v>270</v>
      </c>
      <c r="B178" s="88"/>
      <c r="C178" s="97"/>
      <c r="D178" s="60"/>
      <c r="E178" s="60"/>
      <c r="F178" s="60"/>
      <c r="G178" s="61">
        <f t="shared" si="0"/>
        <v>0</v>
      </c>
    </row>
    <row r="179" spans="1:7" ht="15" customHeight="1" x14ac:dyDescent="0.25">
      <c r="A179" s="87" t="s">
        <v>271</v>
      </c>
      <c r="B179" s="88"/>
      <c r="C179" s="97"/>
      <c r="D179" s="60"/>
      <c r="E179" s="60"/>
      <c r="F179" s="60"/>
      <c r="G179" s="61">
        <f t="shared" si="0"/>
        <v>0</v>
      </c>
    </row>
    <row r="180" spans="1:7" ht="15" customHeight="1" x14ac:dyDescent="0.25">
      <c r="A180" s="87" t="s">
        <v>272</v>
      </c>
      <c r="B180" s="88"/>
      <c r="C180" s="97"/>
      <c r="D180" s="60"/>
      <c r="E180" s="60"/>
      <c r="F180" s="60"/>
      <c r="G180" s="61">
        <f t="shared" si="0"/>
        <v>0</v>
      </c>
    </row>
    <row r="181" spans="1:7" ht="15" customHeight="1" x14ac:dyDescent="0.25">
      <c r="A181" s="87" t="s">
        <v>273</v>
      </c>
      <c r="B181" s="88"/>
      <c r="C181" s="97"/>
      <c r="D181" s="60"/>
      <c r="E181" s="60"/>
      <c r="F181" s="60"/>
      <c r="G181" s="61">
        <f t="shared" si="0"/>
        <v>0</v>
      </c>
    </row>
    <row r="182" spans="1:7" ht="15" customHeight="1" x14ac:dyDescent="0.25">
      <c r="A182" s="87" t="s">
        <v>274</v>
      </c>
      <c r="B182" s="88"/>
      <c r="C182" s="97"/>
      <c r="D182" s="60"/>
      <c r="E182" s="60"/>
      <c r="F182" s="60"/>
      <c r="G182" s="61">
        <f t="shared" si="0"/>
        <v>0</v>
      </c>
    </row>
    <row r="183" spans="1:7" ht="15" customHeight="1" x14ac:dyDescent="0.25">
      <c r="A183" s="87" t="s">
        <v>275</v>
      </c>
      <c r="B183" s="88"/>
      <c r="C183" s="97"/>
      <c r="D183" s="60"/>
      <c r="E183" s="60"/>
      <c r="F183" s="60"/>
      <c r="G183" s="61">
        <f t="shared" si="0"/>
        <v>0</v>
      </c>
    </row>
    <row r="184" spans="1:7" ht="15" customHeight="1" x14ac:dyDescent="0.25">
      <c r="A184" s="87" t="s">
        <v>276</v>
      </c>
      <c r="B184" s="88"/>
      <c r="C184" s="97"/>
      <c r="D184" s="60"/>
      <c r="E184" s="60"/>
      <c r="F184" s="60"/>
      <c r="G184" s="61">
        <f t="shared" si="0"/>
        <v>0</v>
      </c>
    </row>
    <row r="185" spans="1:7" ht="15" customHeight="1" x14ac:dyDescent="0.25">
      <c r="A185" s="87" t="s">
        <v>447</v>
      </c>
      <c r="B185" s="88"/>
      <c r="C185" s="97"/>
      <c r="D185" s="60"/>
      <c r="E185" s="60"/>
      <c r="F185" s="60"/>
      <c r="G185" s="61">
        <f t="shared" si="0"/>
        <v>0</v>
      </c>
    </row>
    <row r="186" spans="1:7" ht="15" customHeight="1" x14ac:dyDescent="0.25">
      <c r="A186" s="87" t="s">
        <v>277</v>
      </c>
      <c r="B186" s="88"/>
      <c r="C186" s="97"/>
      <c r="D186" s="60"/>
      <c r="E186" s="60"/>
      <c r="F186" s="60"/>
      <c r="G186" s="61">
        <f t="shared" si="0"/>
        <v>0</v>
      </c>
    </row>
    <row r="187" spans="1:7" ht="15" customHeight="1" x14ac:dyDescent="0.25">
      <c r="A187" s="87" t="s">
        <v>278</v>
      </c>
      <c r="B187" s="88"/>
      <c r="C187" s="97"/>
      <c r="D187" s="60"/>
      <c r="E187" s="60"/>
      <c r="F187" s="60"/>
      <c r="G187" s="61">
        <f t="shared" si="0"/>
        <v>0</v>
      </c>
    </row>
    <row r="188" spans="1:7" ht="15" customHeight="1" x14ac:dyDescent="0.25">
      <c r="A188" s="87" t="s">
        <v>279</v>
      </c>
      <c r="B188" s="88"/>
      <c r="C188" s="97"/>
      <c r="D188" s="60"/>
      <c r="E188" s="60"/>
      <c r="F188" s="60"/>
      <c r="G188" s="61">
        <f t="shared" si="0"/>
        <v>0</v>
      </c>
    </row>
    <row r="189" spans="1:7" ht="15" customHeight="1" x14ac:dyDescent="0.25">
      <c r="A189" s="126" t="s">
        <v>26</v>
      </c>
      <c r="B189" s="126"/>
      <c r="C189" s="126"/>
      <c r="D189" s="5"/>
      <c r="E189" s="5"/>
      <c r="F189" s="5"/>
      <c r="G189" s="62"/>
    </row>
    <row r="190" spans="1:7" ht="15" customHeight="1" x14ac:dyDescent="0.25">
      <c r="A190" s="127"/>
      <c r="B190" s="128"/>
      <c r="C190" s="129"/>
      <c r="D190" s="43"/>
      <c r="E190" s="43"/>
      <c r="F190" s="43"/>
      <c r="G190" s="61">
        <f t="shared" si="0"/>
        <v>0</v>
      </c>
    </row>
    <row r="191" spans="1:7" ht="15" customHeight="1" x14ac:dyDescent="0.25">
      <c r="A191" s="127"/>
      <c r="B191" s="128"/>
      <c r="C191" s="129"/>
      <c r="D191" s="43"/>
      <c r="E191" s="43"/>
      <c r="F191" s="43"/>
      <c r="G191" s="61">
        <f t="shared" si="0"/>
        <v>0</v>
      </c>
    </row>
    <row r="192" spans="1:7" ht="15" customHeight="1" x14ac:dyDescent="0.25">
      <c r="A192" s="127"/>
      <c r="B192" s="128"/>
      <c r="C192" s="129"/>
      <c r="D192" s="43"/>
      <c r="E192" s="43"/>
      <c r="F192" s="43"/>
      <c r="G192" s="61">
        <f t="shared" si="0"/>
        <v>0</v>
      </c>
    </row>
    <row r="193" spans="1:7" ht="15" customHeight="1" x14ac:dyDescent="0.25">
      <c r="A193" s="127"/>
      <c r="B193" s="128"/>
      <c r="C193" s="129"/>
      <c r="D193" s="43"/>
      <c r="E193" s="43"/>
      <c r="F193" s="43"/>
      <c r="G193" s="61">
        <f t="shared" si="0"/>
        <v>0</v>
      </c>
    </row>
    <row r="194" spans="1:7" ht="15" customHeight="1" x14ac:dyDescent="0.25">
      <c r="A194" s="127"/>
      <c r="B194" s="128"/>
      <c r="C194" s="129"/>
      <c r="D194" s="60"/>
      <c r="E194" s="60"/>
      <c r="F194" s="60"/>
      <c r="G194" s="61">
        <f t="shared" si="0"/>
        <v>0</v>
      </c>
    </row>
    <row r="195" spans="1:7" ht="15" customHeight="1" x14ac:dyDescent="0.25">
      <c r="A195" s="127"/>
      <c r="B195" s="128"/>
      <c r="C195" s="129"/>
      <c r="D195" s="60"/>
      <c r="E195" s="60"/>
      <c r="F195" s="60"/>
      <c r="G195" s="61">
        <f t="shared" si="0"/>
        <v>0</v>
      </c>
    </row>
    <row r="196" spans="1:7" ht="15" customHeight="1" x14ac:dyDescent="0.25">
      <c r="C196" s="14" t="s">
        <v>29</v>
      </c>
      <c r="D196" s="15">
        <f>SUM(D154:D188)+SUM(D190:D195)</f>
        <v>0</v>
      </c>
      <c r="E196" s="15">
        <f>SUM(E154:E188)+SUM(E190:E195)</f>
        <v>0</v>
      </c>
      <c r="F196" s="15">
        <f>SUM(F154:F188)+SUM(F190:F195)</f>
        <v>0</v>
      </c>
      <c r="G196" s="63">
        <f>SUM(G154:G195)</f>
        <v>0</v>
      </c>
    </row>
    <row r="197" spans="1:7" ht="15" customHeight="1" x14ac:dyDescent="0.25">
      <c r="A197" s="87" t="s">
        <v>30</v>
      </c>
      <c r="B197" s="88"/>
      <c r="C197" s="97"/>
      <c r="D197" s="43"/>
      <c r="E197" s="64"/>
      <c r="F197" s="43"/>
      <c r="G197" s="61">
        <f>D197+F197</f>
        <v>0</v>
      </c>
    </row>
    <row r="198" spans="1:7" ht="15" customHeight="1" x14ac:dyDescent="0.25">
      <c r="A198" s="87" t="s">
        <v>31</v>
      </c>
      <c r="B198" s="88"/>
      <c r="C198" s="97"/>
      <c r="D198" s="43"/>
      <c r="E198" s="64"/>
      <c r="F198" s="43"/>
      <c r="G198" s="61">
        <f>D198+F198</f>
        <v>0</v>
      </c>
    </row>
    <row r="199" spans="1:7" ht="15" customHeight="1" x14ac:dyDescent="0.25"/>
    <row r="200" spans="1:7" ht="45" customHeight="1" x14ac:dyDescent="0.25">
      <c r="A200" s="130" t="s">
        <v>280</v>
      </c>
      <c r="B200" s="130"/>
      <c r="C200" s="130"/>
      <c r="D200" s="33" t="s">
        <v>281</v>
      </c>
      <c r="E200" s="47"/>
    </row>
    <row r="201" spans="1:7" ht="15" customHeight="1" x14ac:dyDescent="0.25">
      <c r="A201" s="87" t="s">
        <v>34</v>
      </c>
      <c r="B201" s="88"/>
      <c r="C201" s="97"/>
      <c r="D201" s="65"/>
    </row>
    <row r="202" spans="1:7" ht="15" customHeight="1" x14ac:dyDescent="0.25">
      <c r="A202" s="87" t="s">
        <v>33</v>
      </c>
      <c r="B202" s="88"/>
      <c r="C202" s="97"/>
      <c r="D202" s="65"/>
    </row>
    <row r="203" spans="1:7" ht="15" customHeight="1" x14ac:dyDescent="0.25">
      <c r="A203" s="87" t="s">
        <v>32</v>
      </c>
      <c r="B203" s="88"/>
      <c r="C203" s="97"/>
      <c r="D203" s="65"/>
      <c r="G203" s="3"/>
    </row>
    <row r="204" spans="1:7" ht="15" customHeight="1" x14ac:dyDescent="0.25">
      <c r="A204" s="22"/>
      <c r="B204" s="5"/>
      <c r="C204" s="5"/>
      <c r="D204" s="66"/>
      <c r="G204" s="3"/>
    </row>
    <row r="205" spans="1:7" ht="60" customHeight="1" x14ac:dyDescent="0.25">
      <c r="A205" s="125" t="s">
        <v>282</v>
      </c>
      <c r="B205" s="125"/>
      <c r="C205" s="125"/>
      <c r="D205" s="67" t="s">
        <v>283</v>
      </c>
      <c r="G205" s="3"/>
    </row>
    <row r="206" spans="1:7" ht="15" customHeight="1" x14ac:dyDescent="0.25">
      <c r="A206" s="105" t="s">
        <v>284</v>
      </c>
      <c r="B206" s="105"/>
      <c r="C206" s="105"/>
      <c r="D206" s="12"/>
      <c r="G206" s="3"/>
    </row>
    <row r="207" spans="1:7" ht="15" customHeight="1" x14ac:dyDescent="0.25">
      <c r="A207" s="105" t="s">
        <v>285</v>
      </c>
      <c r="B207" s="105"/>
      <c r="C207" s="105"/>
      <c r="D207" s="11"/>
      <c r="G207" s="3"/>
    </row>
    <row r="208" spans="1:7" ht="15" customHeight="1" x14ac:dyDescent="0.25">
      <c r="A208" s="105" t="s">
        <v>286</v>
      </c>
      <c r="B208" s="105"/>
      <c r="C208" s="105"/>
      <c r="D208" s="12"/>
      <c r="G208" s="3"/>
    </row>
    <row r="209" spans="1:7" ht="15" customHeight="1" x14ac:dyDescent="0.25"/>
    <row r="210" spans="1:7" ht="15" customHeight="1" x14ac:dyDescent="0.25">
      <c r="A210" s="105" t="s">
        <v>287</v>
      </c>
      <c r="B210" s="105"/>
      <c r="C210" s="105"/>
      <c r="D210" s="12"/>
    </row>
    <row r="211" spans="1:7" ht="15" customHeight="1" x14ac:dyDescent="0.25"/>
    <row r="212" spans="1:7" ht="15" customHeight="1" x14ac:dyDescent="0.25">
      <c r="A212" s="186" t="s">
        <v>290</v>
      </c>
      <c r="B212" s="186"/>
      <c r="C212" s="130"/>
      <c r="D212" s="130"/>
      <c r="E212" s="130"/>
      <c r="F212" s="130"/>
      <c r="G212" s="130"/>
    </row>
    <row r="213" spans="1:7" ht="15" customHeight="1" x14ac:dyDescent="0.25">
      <c r="A213" s="187"/>
      <c r="B213" s="178"/>
      <c r="C213" s="178"/>
      <c r="D213" s="178"/>
      <c r="E213" s="178"/>
      <c r="F213" s="178"/>
      <c r="G213" s="178"/>
    </row>
    <row r="214" spans="1:7" ht="15" customHeight="1" x14ac:dyDescent="0.25">
      <c r="A214" s="187"/>
      <c r="B214" s="178"/>
      <c r="C214" s="178"/>
      <c r="D214" s="178"/>
      <c r="E214" s="178"/>
      <c r="F214" s="178"/>
      <c r="G214" s="178"/>
    </row>
    <row r="215" spans="1:7" ht="15" customHeight="1" x14ac:dyDescent="0.25">
      <c r="A215" s="187"/>
      <c r="B215" s="178"/>
      <c r="C215" s="178"/>
      <c r="D215" s="178"/>
      <c r="E215" s="178"/>
      <c r="F215" s="178"/>
      <c r="G215" s="178"/>
    </row>
    <row r="216" spans="1:7" ht="15" customHeight="1" x14ac:dyDescent="0.25">
      <c r="A216" s="187"/>
      <c r="B216" s="178"/>
      <c r="C216" s="178"/>
      <c r="D216" s="178"/>
      <c r="E216" s="178"/>
      <c r="F216" s="178"/>
      <c r="G216" s="178"/>
    </row>
    <row r="217" spans="1:7" ht="15" customHeight="1" x14ac:dyDescent="0.25">
      <c r="A217" s="178"/>
      <c r="B217" s="178"/>
      <c r="C217" s="178"/>
      <c r="D217" s="178"/>
      <c r="E217" s="178"/>
      <c r="F217" s="178"/>
      <c r="G217" s="178"/>
    </row>
    <row r="218" spans="1:7" ht="15" customHeight="1" x14ac:dyDescent="0.25">
      <c r="A218" s="178"/>
      <c r="B218" s="178"/>
      <c r="C218" s="178"/>
      <c r="D218" s="178"/>
      <c r="E218" s="178"/>
      <c r="F218" s="178"/>
      <c r="G218" s="178"/>
    </row>
    <row r="219" spans="1:7" ht="15" customHeight="1" x14ac:dyDescent="0.25">
      <c r="A219" s="178"/>
      <c r="B219" s="178"/>
      <c r="C219" s="178"/>
      <c r="D219" s="178"/>
      <c r="E219" s="178"/>
      <c r="F219" s="178"/>
      <c r="G219" s="178"/>
    </row>
    <row r="220" spans="1:7" ht="15" customHeight="1" x14ac:dyDescent="0.25">
      <c r="A220" s="178"/>
      <c r="B220" s="178"/>
      <c r="C220" s="178"/>
      <c r="D220" s="178"/>
      <c r="E220" s="178"/>
      <c r="F220" s="178"/>
      <c r="G220" s="178"/>
    </row>
    <row r="221" spans="1:7" ht="15" customHeight="1" x14ac:dyDescent="0.25">
      <c r="A221" s="178"/>
      <c r="B221" s="178"/>
      <c r="C221" s="178"/>
      <c r="D221" s="178"/>
      <c r="E221" s="178"/>
      <c r="F221" s="178"/>
      <c r="G221" s="178"/>
    </row>
    <row r="222" spans="1:7" ht="15" customHeight="1" x14ac:dyDescent="0.25"/>
    <row r="223" spans="1:7" x14ac:dyDescent="0.25">
      <c r="A223" s="93" t="s">
        <v>35</v>
      </c>
      <c r="B223" s="94"/>
      <c r="C223" s="94"/>
      <c r="D223" s="94"/>
      <c r="E223" s="94"/>
      <c r="F223" s="94"/>
      <c r="G223" s="94"/>
    </row>
    <row r="224" spans="1:7" ht="43.5" customHeight="1" x14ac:dyDescent="0.25">
      <c r="A224" s="117" t="s">
        <v>203</v>
      </c>
      <c r="B224" s="181"/>
      <c r="C224" s="181"/>
      <c r="D224" s="181"/>
      <c r="E224" s="181"/>
      <c r="F224" s="181"/>
      <c r="G224" s="181"/>
    </row>
    <row r="225" spans="1:7" x14ac:dyDescent="0.25">
      <c r="A225" s="182" t="s">
        <v>202</v>
      </c>
      <c r="B225" s="147"/>
      <c r="C225" s="147"/>
      <c r="D225" s="147"/>
      <c r="E225" s="147"/>
      <c r="F225" s="147"/>
      <c r="G225" s="147"/>
    </row>
    <row r="226" spans="1:7" ht="11.25" customHeight="1" x14ac:dyDescent="0.25">
      <c r="A226" s="17"/>
    </row>
    <row r="227" spans="1:7" x14ac:dyDescent="0.25">
      <c r="C227" s="3" t="s">
        <v>39</v>
      </c>
      <c r="D227" s="3" t="s">
        <v>40</v>
      </c>
      <c r="E227" s="3" t="s">
        <v>38</v>
      </c>
      <c r="F227" s="3" t="s">
        <v>41</v>
      </c>
      <c r="G227" s="20" t="s">
        <v>29</v>
      </c>
    </row>
    <row r="228" spans="1:7" ht="43.5" customHeight="1" x14ac:dyDescent="0.25">
      <c r="A228" s="105" t="s">
        <v>36</v>
      </c>
      <c r="B228" s="105"/>
      <c r="C228" s="46"/>
      <c r="D228" s="46"/>
      <c r="E228" s="46"/>
      <c r="F228" s="46"/>
      <c r="G228" s="21">
        <f>SUM(C228:F228)</f>
        <v>0</v>
      </c>
    </row>
    <row r="229" spans="1:7" ht="29.25" customHeight="1" x14ac:dyDescent="0.25">
      <c r="A229" s="105" t="s">
        <v>291</v>
      </c>
      <c r="B229" s="105"/>
      <c r="C229" s="46"/>
      <c r="D229" s="46"/>
      <c r="E229" s="46"/>
      <c r="F229" s="46"/>
      <c r="G229" s="21">
        <f>SUM(C229:F229)</f>
        <v>0</v>
      </c>
    </row>
    <row r="230" spans="1:7" ht="45" customHeight="1" x14ac:dyDescent="0.25">
      <c r="A230" s="105" t="s">
        <v>42</v>
      </c>
      <c r="B230" s="105"/>
      <c r="C230" s="46"/>
      <c r="D230" s="46"/>
      <c r="E230" s="46"/>
      <c r="F230" s="46"/>
      <c r="G230" s="21">
        <f t="shared" ref="G230:G231" si="1">SUM(C230:F230)</f>
        <v>0</v>
      </c>
    </row>
    <row r="231" spans="1:7" ht="30" customHeight="1" x14ac:dyDescent="0.25">
      <c r="A231" s="105" t="s">
        <v>37</v>
      </c>
      <c r="B231" s="105"/>
      <c r="C231" s="46"/>
      <c r="D231" s="46"/>
      <c r="E231" s="46"/>
      <c r="F231" s="46"/>
      <c r="G231" s="21">
        <f t="shared" si="1"/>
        <v>0</v>
      </c>
    </row>
    <row r="232" spans="1:7" ht="15" customHeight="1" x14ac:dyDescent="0.25">
      <c r="A232" s="22"/>
      <c r="B232" s="22"/>
      <c r="C232" s="23"/>
      <c r="D232" s="23"/>
      <c r="E232" s="23"/>
      <c r="F232" s="23"/>
      <c r="G232" s="24"/>
    </row>
    <row r="233" spans="1:7" ht="30" customHeight="1" x14ac:dyDescent="0.25">
      <c r="A233" s="122" t="s">
        <v>292</v>
      </c>
      <c r="B233" s="122"/>
      <c r="C233" s="188"/>
      <c r="D233" s="189"/>
      <c r="E233" s="189"/>
      <c r="F233" s="189"/>
      <c r="G233" s="189"/>
    </row>
    <row r="234" spans="1:7" ht="15" customHeight="1" x14ac:dyDescent="0.25">
      <c r="A234" s="22"/>
      <c r="B234" s="22"/>
      <c r="C234" s="23"/>
      <c r="D234" s="23"/>
      <c r="E234" s="23"/>
      <c r="F234" s="23"/>
      <c r="G234" s="24"/>
    </row>
    <row r="235" spans="1:7" ht="15" customHeight="1" x14ac:dyDescent="0.25">
      <c r="A235" s="5"/>
      <c r="B235" s="5"/>
      <c r="E235" s="3" t="s">
        <v>43</v>
      </c>
      <c r="F235" s="3" t="s">
        <v>41</v>
      </c>
      <c r="G235" s="15" t="s">
        <v>29</v>
      </c>
    </row>
    <row r="236" spans="1:7" ht="15" customHeight="1" x14ac:dyDescent="0.25">
      <c r="A236" s="105" t="s">
        <v>99</v>
      </c>
      <c r="B236" s="105"/>
      <c r="C236" s="118"/>
      <c r="D236" s="118"/>
      <c r="E236" s="46"/>
      <c r="F236" s="46"/>
      <c r="G236" s="21">
        <f>E236+F236</f>
        <v>0</v>
      </c>
    </row>
    <row r="237" spans="1:7" ht="15" customHeight="1" x14ac:dyDescent="0.25">
      <c r="A237" s="105" t="s">
        <v>293</v>
      </c>
      <c r="B237" s="105"/>
      <c r="C237" s="118"/>
      <c r="D237" s="118"/>
      <c r="E237" s="46"/>
      <c r="F237" s="46"/>
      <c r="G237" s="21">
        <f>E237+F237</f>
        <v>0</v>
      </c>
    </row>
    <row r="238" spans="1:7" ht="15" customHeight="1" x14ac:dyDescent="0.25">
      <c r="A238" s="22"/>
      <c r="B238" s="22"/>
      <c r="C238" s="47"/>
      <c r="D238" s="47"/>
      <c r="E238" s="68"/>
      <c r="F238" s="68"/>
      <c r="G238" s="69"/>
    </row>
    <row r="239" spans="1:7" ht="15" customHeight="1" x14ac:dyDescent="0.25">
      <c r="A239" s="22"/>
      <c r="B239" s="22"/>
      <c r="C239" s="47"/>
      <c r="D239" s="47"/>
      <c r="E239" s="68"/>
      <c r="F239" s="68"/>
      <c r="G239" s="69"/>
    </row>
    <row r="240" spans="1:7" ht="15" customHeight="1" x14ac:dyDescent="0.25">
      <c r="A240" s="122" t="s">
        <v>294</v>
      </c>
      <c r="B240" s="180"/>
      <c r="C240" s="180"/>
      <c r="D240" s="180"/>
      <c r="E240" s="180"/>
      <c r="F240" s="183"/>
      <c r="G240" s="46"/>
    </row>
    <row r="241" spans="1:7" ht="15" customHeight="1" x14ac:dyDescent="0.25">
      <c r="A241" s="122" t="s">
        <v>295</v>
      </c>
      <c r="B241" s="180"/>
      <c r="C241" s="180"/>
      <c r="D241" s="180"/>
      <c r="E241" s="180"/>
      <c r="F241" s="183"/>
      <c r="G241" s="46"/>
    </row>
    <row r="242" spans="1:7" ht="15" customHeight="1" x14ac:dyDescent="0.25">
      <c r="A242" s="122" t="s">
        <v>296</v>
      </c>
      <c r="B242" s="180"/>
      <c r="C242" s="180"/>
      <c r="D242" s="180"/>
      <c r="E242" s="180"/>
      <c r="F242" s="183"/>
      <c r="G242" s="46"/>
    </row>
    <row r="243" spans="1:7" ht="15" customHeight="1" x14ac:dyDescent="0.25">
      <c r="A243" s="122" t="s">
        <v>297</v>
      </c>
      <c r="B243" s="180"/>
      <c r="C243" s="180"/>
      <c r="D243" s="180"/>
      <c r="E243" s="180"/>
      <c r="F243" s="183"/>
      <c r="G243" s="46"/>
    </row>
    <row r="244" spans="1:7" ht="15" customHeight="1" x14ac:dyDescent="0.25">
      <c r="A244" s="22"/>
      <c r="B244" s="22"/>
      <c r="C244" s="47"/>
      <c r="D244" s="47"/>
      <c r="E244" s="68"/>
      <c r="F244" s="68"/>
      <c r="G244" s="69">
        <f>G241+G242+G243</f>
        <v>0</v>
      </c>
    </row>
    <row r="245" spans="1:7" ht="23.25" customHeight="1" x14ac:dyDescent="0.25">
      <c r="D245" s="184" t="str">
        <f>IF((G244=G240),"","le total ne correspond au nombre de personnes accompagnées avec accompagnant")</f>
        <v/>
      </c>
      <c r="E245" s="185"/>
      <c r="F245" s="185"/>
      <c r="G245" s="185"/>
    </row>
    <row r="246" spans="1:7" ht="13.5" customHeight="1" x14ac:dyDescent="0.25">
      <c r="D246" s="185"/>
      <c r="E246" s="185"/>
      <c r="F246" s="185"/>
      <c r="G246" s="185"/>
    </row>
    <row r="247" spans="1:7" ht="15" customHeight="1" x14ac:dyDescent="0.25">
      <c r="A247" s="93" t="s">
        <v>438</v>
      </c>
      <c r="B247" s="94"/>
      <c r="C247" s="94"/>
      <c r="D247" s="94"/>
      <c r="E247" s="94"/>
      <c r="F247" s="94"/>
      <c r="G247" s="94"/>
    </row>
    <row r="248" spans="1:7" ht="15" customHeight="1" x14ac:dyDescent="0.25">
      <c r="A248" s="95" t="s">
        <v>298</v>
      </c>
      <c r="B248" s="96"/>
      <c r="C248" s="96"/>
      <c r="D248" s="96"/>
      <c r="E248" s="96"/>
      <c r="F248" s="96"/>
      <c r="G248" s="96"/>
    </row>
    <row r="249" spans="1:7" ht="15" customHeight="1" x14ac:dyDescent="0.25">
      <c r="A249" s="56" t="s">
        <v>299</v>
      </c>
    </row>
    <row r="250" spans="1:7" ht="15" customHeight="1" x14ac:dyDescent="0.25">
      <c r="A250" s="56"/>
    </row>
    <row r="251" spans="1:7" ht="15" customHeight="1" x14ac:dyDescent="0.25">
      <c r="A251" s="87" t="s">
        <v>44</v>
      </c>
      <c r="B251" s="88"/>
      <c r="C251" s="88"/>
      <c r="D251" s="88"/>
      <c r="E251" s="97"/>
      <c r="F251" s="46"/>
    </row>
    <row r="252" spans="1:7" ht="15" customHeight="1" x14ac:dyDescent="0.25">
      <c r="A252" s="87" t="s">
        <v>45</v>
      </c>
      <c r="B252" s="88"/>
      <c r="C252" s="88"/>
      <c r="D252" s="88"/>
      <c r="E252" s="97"/>
      <c r="F252" s="46"/>
    </row>
    <row r="253" spans="1:7" ht="15" customHeight="1" x14ac:dyDescent="0.25">
      <c r="A253" s="87" t="s">
        <v>46</v>
      </c>
      <c r="B253" s="88"/>
      <c r="C253" s="88"/>
      <c r="D253" s="88"/>
      <c r="E253" s="97"/>
      <c r="F253" s="46"/>
    </row>
    <row r="254" spans="1:7" s="80" customFormat="1" ht="15" customHeight="1" x14ac:dyDescent="0.25">
      <c r="A254" s="217"/>
      <c r="B254" s="217"/>
      <c r="C254" s="217"/>
      <c r="D254" s="217"/>
      <c r="E254" s="217"/>
      <c r="F254" s="218"/>
    </row>
    <row r="255" spans="1:7" s="80" customFormat="1" ht="15" customHeight="1" x14ac:dyDescent="0.25">
      <c r="A255" s="217"/>
      <c r="B255" s="217"/>
      <c r="C255" s="217"/>
      <c r="D255" s="217"/>
      <c r="E255" s="217"/>
      <c r="F255" s="218"/>
    </row>
    <row r="256" spans="1:7" ht="15" customHeight="1" x14ac:dyDescent="0.25">
      <c r="A256" s="56"/>
    </row>
    <row r="257" spans="1:7" ht="15" customHeight="1" x14ac:dyDescent="0.25">
      <c r="A257" s="95" t="s">
        <v>300</v>
      </c>
      <c r="B257" s="96"/>
      <c r="C257" s="96"/>
      <c r="D257" s="96"/>
      <c r="E257" s="96"/>
      <c r="F257" s="96"/>
      <c r="G257" s="96"/>
    </row>
    <row r="259" spans="1:7" ht="30" customHeight="1" x14ac:dyDescent="0.25">
      <c r="A259" s="105" t="s">
        <v>301</v>
      </c>
      <c r="B259" s="105"/>
      <c r="C259" s="105"/>
      <c r="D259" s="105"/>
      <c r="E259" s="105"/>
      <c r="F259" s="46"/>
    </row>
    <row r="260" spans="1:7" ht="30" customHeight="1" x14ac:dyDescent="0.25">
      <c r="A260" s="105" t="s">
        <v>427</v>
      </c>
      <c r="B260" s="105"/>
      <c r="C260" s="105"/>
      <c r="D260" s="105"/>
      <c r="E260" s="105"/>
      <c r="F260" s="46"/>
    </row>
    <row r="261" spans="1:7" ht="30" customHeight="1" x14ac:dyDescent="0.25">
      <c r="A261" s="105" t="s">
        <v>428</v>
      </c>
      <c r="B261" s="105"/>
      <c r="C261" s="105"/>
      <c r="D261" s="105"/>
      <c r="E261" s="105"/>
      <c r="F261" s="46"/>
    </row>
    <row r="262" spans="1:7" ht="15" customHeight="1" x14ac:dyDescent="0.25">
      <c r="A262" s="105" t="s">
        <v>302</v>
      </c>
      <c r="B262" s="105"/>
      <c r="C262" s="105"/>
      <c r="D262" s="105"/>
      <c r="E262" s="105"/>
      <c r="F262" s="46"/>
    </row>
    <row r="263" spans="1:7" ht="30" customHeight="1" x14ac:dyDescent="0.25">
      <c r="A263" s="105" t="s">
        <v>171</v>
      </c>
      <c r="B263" s="105"/>
      <c r="C263" s="105"/>
      <c r="D263" s="105"/>
      <c r="E263" s="105"/>
      <c r="F263" s="46"/>
    </row>
    <row r="264" spans="1:7" x14ac:dyDescent="0.25">
      <c r="E264" s="2" t="s">
        <v>29</v>
      </c>
      <c r="F264" s="19">
        <f>SUM(F259:F263)</f>
        <v>0</v>
      </c>
    </row>
    <row r="265" spans="1:7" x14ac:dyDescent="0.25">
      <c r="A265" t="s">
        <v>21</v>
      </c>
      <c r="E265" s="2"/>
      <c r="F265" s="193" t="str">
        <f>IF((F264=G228),"","le total ne correspond à la file active totale déclarée plus haut")</f>
        <v/>
      </c>
      <c r="G265" s="160"/>
    </row>
    <row r="266" spans="1:7" ht="22.5" customHeight="1" x14ac:dyDescent="0.25">
      <c r="A266" s="191"/>
      <c r="B266" s="191"/>
      <c r="C266" s="191"/>
      <c r="D266" s="191"/>
      <c r="E266" s="191"/>
      <c r="F266" s="160"/>
      <c r="G266" s="160"/>
    </row>
    <row r="267" spans="1:7" ht="15" customHeight="1" x14ac:dyDescent="0.25">
      <c r="A267" s="191"/>
      <c r="B267" s="191"/>
      <c r="C267" s="191"/>
      <c r="D267" s="191"/>
      <c r="E267" s="191"/>
      <c r="F267" s="35"/>
      <c r="G267" s="35"/>
    </row>
    <row r="268" spans="1:7" ht="15" customHeight="1" x14ac:dyDescent="0.25">
      <c r="A268" s="192"/>
      <c r="B268" s="192"/>
      <c r="C268" s="192"/>
      <c r="D268" s="192"/>
      <c r="E268" s="192"/>
      <c r="F268" s="35"/>
      <c r="G268" s="35"/>
    </row>
    <row r="269" spans="1:7" ht="15" customHeight="1" x14ac:dyDescent="0.25">
      <c r="A269" s="192"/>
      <c r="B269" s="192"/>
      <c r="C269" s="192"/>
      <c r="D269" s="192"/>
      <c r="E269" s="192"/>
      <c r="F269" s="35"/>
      <c r="G269" s="35"/>
    </row>
    <row r="270" spans="1:7" ht="15" customHeight="1" x14ac:dyDescent="0.25">
      <c r="A270" s="192"/>
      <c r="B270" s="192"/>
      <c r="C270" s="192"/>
      <c r="D270" s="192"/>
      <c r="E270" s="192"/>
      <c r="F270" s="35"/>
      <c r="G270" s="35"/>
    </row>
    <row r="271" spans="1:7" ht="15" customHeight="1" x14ac:dyDescent="0.25">
      <c r="F271" s="35"/>
      <c r="G271" s="35"/>
    </row>
    <row r="272" spans="1:7" x14ac:dyDescent="0.25">
      <c r="A272" s="93" t="s">
        <v>48</v>
      </c>
      <c r="B272" s="94"/>
      <c r="C272" s="94"/>
      <c r="D272" s="94"/>
      <c r="E272" s="94"/>
      <c r="F272" s="94"/>
      <c r="G272" s="94"/>
    </row>
    <row r="273" spans="1:7" x14ac:dyDescent="0.25">
      <c r="A273" s="95" t="s">
        <v>62</v>
      </c>
      <c r="B273" s="96"/>
      <c r="C273" s="96"/>
      <c r="D273" s="96"/>
      <c r="E273" s="96"/>
      <c r="F273" s="96"/>
      <c r="G273" s="96"/>
    </row>
    <row r="274" spans="1:7" ht="30" customHeight="1" x14ac:dyDescent="0.25">
      <c r="A274" s="164" t="s">
        <v>303</v>
      </c>
      <c r="B274" s="164"/>
      <c r="C274" s="164"/>
      <c r="D274" s="164"/>
      <c r="E274" s="164"/>
      <c r="F274" s="164"/>
      <c r="G274" s="164"/>
    </row>
    <row r="275" spans="1:7" ht="73.5" customHeight="1" x14ac:dyDescent="0.25">
      <c r="D275" s="133" t="s">
        <v>49</v>
      </c>
      <c r="E275" s="134"/>
      <c r="F275" s="133" t="s">
        <v>304</v>
      </c>
      <c r="G275" s="134"/>
    </row>
    <row r="276" spans="1:7" ht="30" customHeight="1" x14ac:dyDescent="0.25">
      <c r="A276" s="105" t="s">
        <v>305</v>
      </c>
      <c r="B276" s="105"/>
      <c r="C276" s="105"/>
      <c r="D276" s="131"/>
      <c r="E276" s="132"/>
      <c r="F276" s="131"/>
      <c r="G276" s="132"/>
    </row>
    <row r="277" spans="1:7" ht="45.75" customHeight="1" x14ac:dyDescent="0.25">
      <c r="A277" s="105" t="s">
        <v>306</v>
      </c>
      <c r="B277" s="105"/>
      <c r="C277" s="105"/>
      <c r="D277" s="131"/>
      <c r="E277" s="132"/>
      <c r="F277" s="131"/>
      <c r="G277" s="132"/>
    </row>
    <row r="278" spans="1:7" ht="30" customHeight="1" x14ac:dyDescent="0.25">
      <c r="A278" s="105" t="s">
        <v>307</v>
      </c>
      <c r="B278" s="105"/>
      <c r="C278" s="121"/>
      <c r="D278" s="131"/>
      <c r="E278" s="132"/>
      <c r="F278" s="131"/>
      <c r="G278" s="132"/>
    </row>
    <row r="279" spans="1:7" ht="30" customHeight="1" x14ac:dyDescent="0.25">
      <c r="A279" s="105" t="s">
        <v>308</v>
      </c>
      <c r="B279" s="105"/>
      <c r="C279" s="121"/>
      <c r="D279" s="131"/>
      <c r="E279" s="132"/>
      <c r="F279" s="131"/>
      <c r="G279" s="132"/>
    </row>
    <row r="280" spans="1:7" x14ac:dyDescent="0.25">
      <c r="A280" s="126" t="s">
        <v>26</v>
      </c>
      <c r="B280" s="126"/>
      <c r="C280" s="126"/>
    </row>
    <row r="281" spans="1:7" x14ac:dyDescent="0.25">
      <c r="A281" s="138"/>
      <c r="B281" s="139"/>
      <c r="C281" s="139"/>
      <c r="D281" s="131"/>
      <c r="E281" s="132"/>
      <c r="F281" s="131"/>
      <c r="G281" s="132"/>
    </row>
    <row r="282" spans="1:7" x14ac:dyDescent="0.25">
      <c r="A282" s="138"/>
      <c r="B282" s="139"/>
      <c r="C282" s="139"/>
      <c r="D282" s="131"/>
      <c r="E282" s="132"/>
      <c r="F282" s="131"/>
      <c r="G282" s="132"/>
    </row>
    <row r="283" spans="1:7" x14ac:dyDescent="0.25">
      <c r="A283" s="138"/>
      <c r="B283" s="139"/>
      <c r="C283" s="139"/>
      <c r="D283" s="131"/>
      <c r="E283" s="132"/>
      <c r="F283" s="131"/>
      <c r="G283" s="132"/>
    </row>
    <row r="284" spans="1:7" x14ac:dyDescent="0.25">
      <c r="A284" s="105" t="s">
        <v>51</v>
      </c>
      <c r="B284" s="105"/>
      <c r="C284" s="121"/>
      <c r="D284" s="131"/>
      <c r="E284" s="132"/>
      <c r="F284" s="131"/>
      <c r="G284" s="132"/>
    </row>
    <row r="285" spans="1:7" x14ac:dyDescent="0.25">
      <c r="C285" s="2" t="s">
        <v>29</v>
      </c>
      <c r="D285" s="140">
        <f>SUM(D276:E279)+SUM(D281:E284)</f>
        <v>0</v>
      </c>
      <c r="E285" s="141"/>
      <c r="F285" s="140">
        <f>SUM(F276:G279)+SUM(F281:G284)</f>
        <v>0</v>
      </c>
      <c r="G285" s="141"/>
    </row>
    <row r="286" spans="1:7" ht="15" customHeight="1" x14ac:dyDescent="0.25">
      <c r="D286" s="142" t="str">
        <f>IF((D285=G228),"","le total ne correspond pas à la file active totale indiquée au IV")</f>
        <v/>
      </c>
      <c r="E286" s="142"/>
      <c r="F286" s="142" t="str">
        <f>IF((F285=G231),"","le total ne correspond pas au nombre total de sortants indiqué au IV")</f>
        <v/>
      </c>
      <c r="G286" s="142"/>
    </row>
    <row r="287" spans="1:7" x14ac:dyDescent="0.25">
      <c r="D287" s="142"/>
      <c r="E287" s="142"/>
      <c r="F287" s="142"/>
      <c r="G287" s="142"/>
    </row>
    <row r="288" spans="1:7" x14ac:dyDescent="0.25">
      <c r="D288" s="133"/>
      <c r="E288" s="133"/>
      <c r="F288" s="133"/>
      <c r="G288" s="133"/>
    </row>
    <row r="289" spans="1:7" s="56" customFormat="1" ht="15" customHeight="1" x14ac:dyDescent="0.2">
      <c r="A289" s="135" t="s">
        <v>192</v>
      </c>
      <c r="B289" s="135"/>
      <c r="C289" s="135"/>
      <c r="D289" s="135"/>
      <c r="E289" s="135"/>
      <c r="F289" s="135"/>
      <c r="G289" s="135"/>
    </row>
    <row r="290" spans="1:7" x14ac:dyDescent="0.25">
      <c r="A290" s="136"/>
      <c r="B290" s="136"/>
      <c r="C290" s="136"/>
      <c r="D290" s="136"/>
      <c r="E290" s="136"/>
      <c r="F290" s="136"/>
      <c r="G290" s="136"/>
    </row>
    <row r="291" spans="1:7" x14ac:dyDescent="0.25">
      <c r="A291" s="136"/>
      <c r="B291" s="136"/>
      <c r="C291" s="136"/>
      <c r="D291" s="136"/>
      <c r="E291" s="136"/>
      <c r="F291" s="136"/>
      <c r="G291" s="136"/>
    </row>
    <row r="292" spans="1:7" x14ac:dyDescent="0.25">
      <c r="A292" s="136"/>
      <c r="B292" s="136"/>
      <c r="C292" s="136"/>
      <c r="D292" s="136"/>
      <c r="E292" s="136"/>
      <c r="F292" s="136"/>
      <c r="G292" s="136"/>
    </row>
    <row r="293" spans="1:7" x14ac:dyDescent="0.25">
      <c r="A293" s="136"/>
      <c r="B293" s="136"/>
      <c r="C293" s="136"/>
      <c r="D293" s="136"/>
      <c r="E293" s="136"/>
      <c r="F293" s="136"/>
      <c r="G293" s="136"/>
    </row>
    <row r="294" spans="1:7" x14ac:dyDescent="0.25">
      <c r="A294" s="137"/>
      <c r="B294" s="137"/>
      <c r="C294" s="137"/>
      <c r="D294" s="137"/>
      <c r="E294" s="137"/>
      <c r="F294" s="137"/>
      <c r="G294" s="137"/>
    </row>
    <row r="295" spans="1:7" x14ac:dyDescent="0.25">
      <c r="A295" s="137"/>
      <c r="B295" s="137"/>
      <c r="C295" s="137"/>
      <c r="D295" s="137"/>
      <c r="E295" s="137"/>
      <c r="F295" s="137"/>
      <c r="G295" s="137"/>
    </row>
    <row r="296" spans="1:7" x14ac:dyDescent="0.25">
      <c r="A296" s="137"/>
      <c r="B296" s="137"/>
      <c r="C296" s="137"/>
      <c r="D296" s="137"/>
      <c r="E296" s="137"/>
      <c r="F296" s="137"/>
      <c r="G296" s="137"/>
    </row>
    <row r="297" spans="1:7" x14ac:dyDescent="0.25">
      <c r="A297" s="137"/>
      <c r="B297" s="137"/>
      <c r="C297" s="137"/>
      <c r="D297" s="137"/>
      <c r="E297" s="137"/>
      <c r="F297" s="137"/>
      <c r="G297" s="137"/>
    </row>
    <row r="300" spans="1:7" x14ac:dyDescent="0.25">
      <c r="A300" s="95" t="s">
        <v>50</v>
      </c>
      <c r="B300" s="96"/>
      <c r="C300" s="96"/>
      <c r="D300" s="96"/>
      <c r="E300" s="96"/>
      <c r="F300" s="96"/>
      <c r="G300" s="96"/>
    </row>
    <row r="302" spans="1:7" ht="45" customHeight="1" x14ac:dyDescent="0.25">
      <c r="A302" s="7" t="s">
        <v>52</v>
      </c>
      <c r="D302" s="133" t="s">
        <v>49</v>
      </c>
      <c r="E302" s="134"/>
      <c r="F302" s="133" t="s">
        <v>54</v>
      </c>
      <c r="G302" s="134"/>
    </row>
    <row r="303" spans="1:7" ht="29.25" customHeight="1" x14ac:dyDescent="0.25">
      <c r="A303" s="105" t="s">
        <v>309</v>
      </c>
      <c r="B303" s="105"/>
      <c r="C303" s="121"/>
      <c r="D303" s="131"/>
      <c r="E303" s="132"/>
      <c r="F303" s="131"/>
      <c r="G303" s="132"/>
    </row>
    <row r="304" spans="1:7" ht="30" customHeight="1" x14ac:dyDescent="0.25">
      <c r="A304" s="105" t="s">
        <v>310</v>
      </c>
      <c r="B304" s="105"/>
      <c r="C304" s="121"/>
      <c r="D304" s="131"/>
      <c r="E304" s="132"/>
      <c r="F304" s="131"/>
      <c r="G304" s="132"/>
    </row>
    <row r="305" spans="1:7" ht="15" customHeight="1" x14ac:dyDescent="0.25">
      <c r="A305" s="105" t="s">
        <v>51</v>
      </c>
      <c r="B305" s="105"/>
      <c r="C305" s="121"/>
      <c r="D305" s="131"/>
      <c r="E305" s="132"/>
      <c r="F305" s="131"/>
      <c r="G305" s="132"/>
    </row>
    <row r="306" spans="1:7" x14ac:dyDescent="0.25">
      <c r="C306" s="2" t="s">
        <v>29</v>
      </c>
      <c r="D306" s="140">
        <f>SUM(D303:E305)</f>
        <v>0</v>
      </c>
      <c r="E306" s="141"/>
      <c r="F306" s="140">
        <f>SUM(F303:G305)</f>
        <v>0</v>
      </c>
      <c r="G306" s="141"/>
    </row>
    <row r="307" spans="1:7" ht="15" customHeight="1" x14ac:dyDescent="0.25">
      <c r="D307" s="142" t="str">
        <f>IF((D306=G228),"","le total ne correspond pas à la file active totale indiquée au IV")</f>
        <v/>
      </c>
      <c r="E307" s="142"/>
      <c r="F307" s="142" t="str">
        <f>IF((F306=G231),"","le total ne correspond pas au nombre total de sortants indiqué au IV")</f>
        <v/>
      </c>
      <c r="G307" s="142"/>
    </row>
    <row r="308" spans="1:7" x14ac:dyDescent="0.25">
      <c r="D308" s="142"/>
      <c r="E308" s="142"/>
      <c r="F308" s="142"/>
      <c r="G308" s="142"/>
    </row>
    <row r="309" spans="1:7" x14ac:dyDescent="0.25">
      <c r="D309" s="142"/>
      <c r="E309" s="142"/>
      <c r="F309" s="133"/>
      <c r="G309" s="133"/>
    </row>
    <row r="310" spans="1:7" ht="45" customHeight="1" x14ac:dyDescent="0.25">
      <c r="A310" s="143" t="s">
        <v>53</v>
      </c>
      <c r="B310" s="143"/>
      <c r="C310" s="143"/>
      <c r="D310" s="133" t="s">
        <v>49</v>
      </c>
      <c r="E310" s="134"/>
      <c r="F310" s="133" t="s">
        <v>54</v>
      </c>
      <c r="G310" s="134"/>
    </row>
    <row r="311" spans="1:7" ht="30" customHeight="1" x14ac:dyDescent="0.25">
      <c r="A311" s="105" t="s">
        <v>311</v>
      </c>
      <c r="B311" s="105"/>
      <c r="C311" s="121"/>
      <c r="D311" s="131"/>
      <c r="E311" s="132"/>
      <c r="F311" s="131"/>
      <c r="G311" s="132"/>
    </row>
    <row r="312" spans="1:7" ht="30" customHeight="1" x14ac:dyDescent="0.25">
      <c r="A312" s="105" t="s">
        <v>312</v>
      </c>
      <c r="B312" s="105"/>
      <c r="C312" s="121"/>
      <c r="D312" s="131"/>
      <c r="E312" s="132"/>
      <c r="F312" s="131"/>
      <c r="G312" s="132"/>
    </row>
    <row r="313" spans="1:7" ht="15" customHeight="1" x14ac:dyDescent="0.25">
      <c r="A313" s="105" t="s">
        <v>51</v>
      </c>
      <c r="B313" s="105"/>
      <c r="C313" s="121"/>
      <c r="D313" s="131"/>
      <c r="E313" s="132"/>
      <c r="F313" s="131"/>
      <c r="G313" s="132"/>
    </row>
    <row r="314" spans="1:7" x14ac:dyDescent="0.25">
      <c r="C314" s="2" t="s">
        <v>29</v>
      </c>
      <c r="D314" s="140">
        <f>SUM(D311:E313)</f>
        <v>0</v>
      </c>
      <c r="E314" s="141"/>
      <c r="F314" s="140">
        <f>SUM(F311:G313)</f>
        <v>0</v>
      </c>
      <c r="G314" s="141"/>
    </row>
    <row r="315" spans="1:7" ht="15" customHeight="1" x14ac:dyDescent="0.25">
      <c r="D315" s="142" t="str">
        <f>IF((D314=G228),"","le total ne correspond pas à la file active totale indiquée au IV")</f>
        <v/>
      </c>
      <c r="E315" s="142"/>
      <c r="F315" s="142" t="str">
        <f>IF((F314=G231),"","le total ne correspond pas au nombre total de sortants indiqué au IV")</f>
        <v/>
      </c>
      <c r="G315" s="142"/>
    </row>
    <row r="316" spans="1:7" x14ac:dyDescent="0.25">
      <c r="D316" s="142"/>
      <c r="E316" s="142"/>
      <c r="F316" s="142"/>
      <c r="G316" s="142"/>
    </row>
    <row r="317" spans="1:7" x14ac:dyDescent="0.25">
      <c r="D317" s="142"/>
      <c r="E317" s="142"/>
      <c r="F317" s="133"/>
      <c r="G317" s="133"/>
    </row>
    <row r="318" spans="1:7" ht="45" customHeight="1" x14ac:dyDescent="0.25">
      <c r="D318" s="133" t="s">
        <v>49</v>
      </c>
      <c r="E318" s="134"/>
      <c r="F318" s="133" t="s">
        <v>54</v>
      </c>
      <c r="G318" s="134"/>
    </row>
    <row r="319" spans="1:7" ht="30" customHeight="1" x14ac:dyDescent="0.25">
      <c r="A319" s="105" t="s">
        <v>313</v>
      </c>
      <c r="B319" s="105"/>
      <c r="C319" s="121"/>
      <c r="D319" s="131"/>
      <c r="E319" s="132"/>
      <c r="F319" s="131"/>
      <c r="G319" s="132"/>
    </row>
    <row r="320" spans="1:7" ht="44.25" customHeight="1" x14ac:dyDescent="0.25">
      <c r="A320" s="105" t="s">
        <v>314</v>
      </c>
      <c r="B320" s="105"/>
      <c r="C320" s="121"/>
      <c r="D320" s="131"/>
      <c r="E320" s="132"/>
      <c r="F320" s="131"/>
      <c r="G320" s="132"/>
    </row>
    <row r="321" spans="1:7" ht="15" customHeight="1" x14ac:dyDescent="0.25">
      <c r="A321" s="105" t="s">
        <v>51</v>
      </c>
      <c r="B321" s="105"/>
      <c r="C321" s="121"/>
      <c r="D321" s="131"/>
      <c r="E321" s="132"/>
      <c r="F321" s="131"/>
      <c r="G321" s="132"/>
    </row>
    <row r="322" spans="1:7" x14ac:dyDescent="0.25">
      <c r="C322" s="2" t="s">
        <v>29</v>
      </c>
      <c r="D322" s="140">
        <f>SUM(D319:E321)</f>
        <v>0</v>
      </c>
      <c r="E322" s="141"/>
      <c r="F322" s="140">
        <f>SUM(F319:G321)</f>
        <v>0</v>
      </c>
      <c r="G322" s="141"/>
    </row>
    <row r="323" spans="1:7" x14ac:dyDescent="0.25">
      <c r="D323" s="142" t="str">
        <f>IF((D322=G228),"","le total ne correspond pas à la file active totale indiquée au IV")</f>
        <v/>
      </c>
      <c r="E323" s="142"/>
      <c r="F323" s="142" t="str">
        <f>IF((F322=G231),"","le total ne correspond pas au nombre total de sortants indiqué au IV")</f>
        <v/>
      </c>
      <c r="G323" s="142"/>
    </row>
    <row r="324" spans="1:7" x14ac:dyDescent="0.25">
      <c r="D324" s="142"/>
      <c r="E324" s="142"/>
      <c r="F324" s="142"/>
      <c r="G324" s="142"/>
    </row>
    <row r="325" spans="1:7" x14ac:dyDescent="0.25">
      <c r="D325" s="142"/>
      <c r="E325" s="142"/>
      <c r="F325" s="133"/>
      <c r="G325" s="133"/>
    </row>
    <row r="326" spans="1:7" x14ac:dyDescent="0.25">
      <c r="A326" s="95" t="s">
        <v>315</v>
      </c>
      <c r="B326" s="96"/>
      <c r="C326" s="96"/>
      <c r="D326" s="96"/>
      <c r="E326" s="96"/>
      <c r="F326" s="96"/>
      <c r="G326" s="96"/>
    </row>
    <row r="327" spans="1:7" ht="30" customHeight="1" x14ac:dyDescent="0.25">
      <c r="A327" s="144" t="s">
        <v>316</v>
      </c>
      <c r="B327" s="145"/>
      <c r="C327" s="145"/>
      <c r="D327" s="145"/>
      <c r="E327" s="145"/>
      <c r="F327" s="145"/>
      <c r="G327" s="145"/>
    </row>
    <row r="328" spans="1:7" x14ac:dyDescent="0.25">
      <c r="A328" s="27"/>
    </row>
    <row r="329" spans="1:7" ht="45" customHeight="1" x14ac:dyDescent="0.25">
      <c r="A329" s="7"/>
      <c r="D329" s="133" t="s">
        <v>49</v>
      </c>
      <c r="E329" s="134"/>
      <c r="F329" s="133" t="s">
        <v>54</v>
      </c>
      <c r="G329" s="134"/>
    </row>
    <row r="330" spans="1:7" ht="30" customHeight="1" x14ac:dyDescent="0.25">
      <c r="A330" s="105" t="s">
        <v>317</v>
      </c>
      <c r="B330" s="105"/>
      <c r="C330" s="121"/>
      <c r="D330" s="131"/>
      <c r="E330" s="132"/>
      <c r="F330" s="131"/>
      <c r="G330" s="132"/>
    </row>
    <row r="331" spans="1:7" ht="30" customHeight="1" x14ac:dyDescent="0.25">
      <c r="A331" s="105" t="s">
        <v>318</v>
      </c>
      <c r="B331" s="105"/>
      <c r="C331" s="121"/>
      <c r="D331" s="131"/>
      <c r="E331" s="132"/>
      <c r="F331" s="131"/>
      <c r="G331" s="132"/>
    </row>
    <row r="332" spans="1:7" ht="15" customHeight="1" x14ac:dyDescent="0.25">
      <c r="A332" s="105" t="s">
        <v>55</v>
      </c>
      <c r="B332" s="105"/>
      <c r="C332" s="121"/>
      <c r="D332" s="131"/>
      <c r="E332" s="132"/>
      <c r="F332" s="131"/>
      <c r="G332" s="132"/>
    </row>
    <row r="333" spans="1:7" x14ac:dyDescent="0.25">
      <c r="A333" s="126" t="s">
        <v>26</v>
      </c>
      <c r="B333" s="126"/>
      <c r="C333" s="126"/>
    </row>
    <row r="334" spans="1:7" x14ac:dyDescent="0.25">
      <c r="A334" s="138"/>
      <c r="B334" s="139"/>
      <c r="C334" s="139"/>
      <c r="D334" s="131"/>
      <c r="E334" s="132"/>
      <c r="F334" s="131"/>
      <c r="G334" s="132"/>
    </row>
    <row r="335" spans="1:7" x14ac:dyDescent="0.25">
      <c r="A335" s="138"/>
      <c r="B335" s="139"/>
      <c r="C335" s="139"/>
      <c r="D335" s="131"/>
      <c r="E335" s="132"/>
      <c r="F335" s="131"/>
      <c r="G335" s="132"/>
    </row>
    <row r="336" spans="1:7" x14ac:dyDescent="0.25">
      <c r="A336" s="138"/>
      <c r="B336" s="139"/>
      <c r="C336" s="139"/>
      <c r="D336" s="131"/>
      <c r="E336" s="132"/>
      <c r="F336" s="131"/>
      <c r="G336" s="132"/>
    </row>
    <row r="337" spans="1:7" x14ac:dyDescent="0.25">
      <c r="A337" s="105" t="s">
        <v>51</v>
      </c>
      <c r="B337" s="105"/>
      <c r="C337" s="121"/>
      <c r="D337" s="131"/>
      <c r="E337" s="132"/>
      <c r="F337" s="131"/>
      <c r="G337" s="132"/>
    </row>
    <row r="338" spans="1:7" x14ac:dyDescent="0.25">
      <c r="C338" s="2" t="s">
        <v>29</v>
      </c>
      <c r="D338" s="140">
        <f>SUM(D330:E332)+SUM(D334:E337)</f>
        <v>0</v>
      </c>
      <c r="E338" s="141"/>
      <c r="F338" s="140">
        <f>SUM(F330:G332)+SUM(F334:G337)</f>
        <v>0</v>
      </c>
      <c r="G338" s="141"/>
    </row>
    <row r="339" spans="1:7" x14ac:dyDescent="0.25">
      <c r="D339" s="142" t="str">
        <f>IF((D338=G228),"","le total ne correspond pas à la file active totale indiquée au IV")</f>
        <v/>
      </c>
      <c r="E339" s="142"/>
      <c r="F339" s="142" t="str">
        <f>IF((F338=G231),"","le total ne correspond pas au nombre total de sortants indiqué au IV")</f>
        <v/>
      </c>
      <c r="G339" s="142"/>
    </row>
    <row r="340" spans="1:7" x14ac:dyDescent="0.25">
      <c r="D340" s="142"/>
      <c r="E340" s="142"/>
      <c r="F340" s="142"/>
      <c r="G340" s="142"/>
    </row>
    <row r="341" spans="1:7" x14ac:dyDescent="0.25">
      <c r="D341" s="133"/>
      <c r="E341" s="133"/>
      <c r="F341" s="133"/>
      <c r="G341" s="133"/>
    </row>
    <row r="342" spans="1:7" ht="30.75" customHeight="1" x14ac:dyDescent="0.25">
      <c r="A342" s="135" t="s">
        <v>60</v>
      </c>
      <c r="B342" s="135"/>
      <c r="C342" s="135"/>
      <c r="D342" s="135"/>
      <c r="E342" s="135"/>
      <c r="F342" s="135"/>
      <c r="G342" s="135"/>
    </row>
    <row r="343" spans="1:7" x14ac:dyDescent="0.25">
      <c r="A343" s="83"/>
      <c r="B343" s="84"/>
      <c r="C343" s="84"/>
      <c r="D343" s="84"/>
      <c r="E343" s="84"/>
      <c r="F343" s="84"/>
      <c r="G343" s="84"/>
    </row>
    <row r="344" spans="1:7" x14ac:dyDescent="0.25">
      <c r="A344" s="84"/>
      <c r="B344" s="84"/>
      <c r="C344" s="84"/>
      <c r="D344" s="84"/>
      <c r="E344" s="84"/>
      <c r="F344" s="84"/>
      <c r="G344" s="84"/>
    </row>
    <row r="345" spans="1:7" x14ac:dyDescent="0.25">
      <c r="A345" s="84"/>
      <c r="B345" s="84"/>
      <c r="C345" s="84"/>
      <c r="D345" s="84"/>
      <c r="E345" s="84"/>
      <c r="F345" s="84"/>
      <c r="G345" s="84"/>
    </row>
    <row r="346" spans="1:7" x14ac:dyDescent="0.25">
      <c r="A346" s="84"/>
      <c r="B346" s="84"/>
      <c r="C346" s="84"/>
      <c r="D346" s="84"/>
      <c r="E346" s="84"/>
      <c r="F346" s="84"/>
      <c r="G346" s="84"/>
    </row>
    <row r="347" spans="1:7" x14ac:dyDescent="0.25">
      <c r="A347" s="84"/>
      <c r="B347" s="84"/>
      <c r="C347" s="84"/>
      <c r="D347" s="84"/>
      <c r="E347" s="84"/>
      <c r="F347" s="84"/>
      <c r="G347" s="84"/>
    </row>
    <row r="348" spans="1:7" x14ac:dyDescent="0.25">
      <c r="A348" s="84"/>
      <c r="B348" s="84"/>
      <c r="C348" s="84"/>
      <c r="D348" s="84"/>
      <c r="E348" s="84"/>
      <c r="F348" s="84"/>
      <c r="G348" s="84"/>
    </row>
    <row r="349" spans="1:7" x14ac:dyDescent="0.25">
      <c r="A349" s="84"/>
      <c r="B349" s="84"/>
      <c r="C349" s="84"/>
      <c r="D349" s="84"/>
      <c r="E349" s="84"/>
      <c r="F349" s="84"/>
      <c r="G349" s="84"/>
    </row>
    <row r="350" spans="1:7" x14ac:dyDescent="0.25">
      <c r="A350" s="32"/>
      <c r="B350" s="8"/>
      <c r="C350" s="8"/>
      <c r="D350" s="8"/>
      <c r="E350" s="8"/>
      <c r="F350" s="8"/>
      <c r="G350" s="8"/>
    </row>
    <row r="351" spans="1:7" x14ac:dyDescent="0.25">
      <c r="A351" s="95" t="s">
        <v>56</v>
      </c>
      <c r="B351" s="95"/>
      <c r="C351" s="95"/>
      <c r="D351" s="95"/>
      <c r="E351" s="95"/>
      <c r="F351" s="95"/>
      <c r="G351" s="95"/>
    </row>
    <row r="352" spans="1:7" x14ac:dyDescent="0.25">
      <c r="A352" s="146" t="s">
        <v>319</v>
      </c>
      <c r="B352" s="147"/>
      <c r="C352" s="147"/>
      <c r="D352" s="147"/>
      <c r="E352" s="147"/>
      <c r="F352" s="147"/>
      <c r="G352" s="147"/>
    </row>
    <row r="353" spans="1:7" x14ac:dyDescent="0.25">
      <c r="A353" s="27"/>
    </row>
    <row r="354" spans="1:7" ht="15" customHeight="1" x14ac:dyDescent="0.25">
      <c r="A354" s="27"/>
      <c r="D354" s="38"/>
      <c r="E354" s="38"/>
      <c r="F354" s="38"/>
      <c r="G354" s="38"/>
    </row>
    <row r="355" spans="1:7" ht="45.75" customHeight="1" x14ac:dyDescent="0.25">
      <c r="A355" s="7"/>
      <c r="D355" s="133" t="s">
        <v>49</v>
      </c>
      <c r="E355" s="133"/>
      <c r="F355" s="133" t="s">
        <v>54</v>
      </c>
      <c r="G355" s="133"/>
    </row>
    <row r="356" spans="1:7" ht="15" customHeight="1" x14ac:dyDescent="0.25">
      <c r="A356" s="105" t="s">
        <v>320</v>
      </c>
      <c r="B356" s="105"/>
      <c r="C356" s="121"/>
      <c r="D356" s="131"/>
      <c r="E356" s="132"/>
      <c r="F356" s="131"/>
      <c r="G356" s="132"/>
    </row>
    <row r="357" spans="1:7" ht="15" customHeight="1" x14ac:dyDescent="0.25">
      <c r="A357" s="105" t="s">
        <v>321</v>
      </c>
      <c r="B357" s="105"/>
      <c r="C357" s="121"/>
      <c r="D357" s="131"/>
      <c r="E357" s="132"/>
      <c r="F357" s="131"/>
      <c r="G357" s="132"/>
    </row>
    <row r="358" spans="1:7" ht="15" customHeight="1" x14ac:dyDescent="0.25">
      <c r="A358" s="105" t="s">
        <v>57</v>
      </c>
      <c r="B358" s="105"/>
      <c r="C358" s="121"/>
      <c r="D358" s="131"/>
      <c r="E358" s="132"/>
      <c r="F358" s="131"/>
      <c r="G358" s="132"/>
    </row>
    <row r="359" spans="1:7" x14ac:dyDescent="0.25">
      <c r="A359" s="105" t="s">
        <v>58</v>
      </c>
      <c r="B359" s="105"/>
      <c r="C359" s="121"/>
      <c r="D359" s="131"/>
      <c r="E359" s="132"/>
      <c r="F359" s="131"/>
      <c r="G359" s="132"/>
    </row>
    <row r="360" spans="1:7" ht="15" customHeight="1" x14ac:dyDescent="0.25">
      <c r="A360" s="105" t="s">
        <v>322</v>
      </c>
      <c r="B360" s="105"/>
      <c r="C360" s="121"/>
      <c r="D360" s="131"/>
      <c r="E360" s="132"/>
      <c r="F360" s="131"/>
      <c r="G360" s="132"/>
    </row>
    <row r="361" spans="1:7" ht="15" customHeight="1" x14ac:dyDescent="0.25">
      <c r="A361" s="105" t="s">
        <v>323</v>
      </c>
      <c r="B361" s="105"/>
      <c r="C361" s="121"/>
      <c r="D361" s="131"/>
      <c r="E361" s="132"/>
      <c r="F361" s="131"/>
      <c r="G361" s="132"/>
    </row>
    <row r="362" spans="1:7" ht="15" customHeight="1" x14ac:dyDescent="0.25">
      <c r="A362" s="105" t="s">
        <v>324</v>
      </c>
      <c r="B362" s="105"/>
      <c r="C362" s="121"/>
      <c r="D362" s="131"/>
      <c r="E362" s="132"/>
      <c r="F362" s="131"/>
      <c r="G362" s="132"/>
    </row>
    <row r="363" spans="1:7" x14ac:dyDescent="0.25">
      <c r="A363" s="126" t="s">
        <v>63</v>
      </c>
      <c r="B363" s="126"/>
      <c r="C363" s="126"/>
    </row>
    <row r="364" spans="1:7" x14ac:dyDescent="0.25">
      <c r="A364" s="138"/>
      <c r="B364" s="139"/>
      <c r="C364" s="139"/>
      <c r="D364" s="131"/>
      <c r="E364" s="132"/>
      <c r="F364" s="131"/>
      <c r="G364" s="132"/>
    </row>
    <row r="365" spans="1:7" x14ac:dyDescent="0.25">
      <c r="A365" s="138"/>
      <c r="B365" s="139"/>
      <c r="C365" s="139"/>
      <c r="D365" s="131"/>
      <c r="E365" s="132"/>
      <c r="F365" s="131"/>
      <c r="G365" s="132"/>
    </row>
    <row r="366" spans="1:7" x14ac:dyDescent="0.25">
      <c r="A366" s="138"/>
      <c r="B366" s="139"/>
      <c r="C366" s="139"/>
      <c r="D366" s="131"/>
      <c r="E366" s="132"/>
      <c r="F366" s="131"/>
      <c r="G366" s="132"/>
    </row>
    <row r="367" spans="1:7" x14ac:dyDescent="0.25">
      <c r="A367" s="105" t="s">
        <v>51</v>
      </c>
      <c r="B367" s="105"/>
      <c r="C367" s="121"/>
      <c r="D367" s="131"/>
      <c r="E367" s="132"/>
      <c r="F367" s="131"/>
      <c r="G367" s="132"/>
    </row>
    <row r="368" spans="1:7" x14ac:dyDescent="0.25">
      <c r="C368" s="2" t="s">
        <v>29</v>
      </c>
      <c r="D368" s="140">
        <f>SUM(D356:E362)+SUM(D364:E367)</f>
        <v>0</v>
      </c>
      <c r="E368" s="141"/>
      <c r="F368" s="140">
        <f>SUM(F356:G362)+SUM(F364:G367)</f>
        <v>0</v>
      </c>
      <c r="G368" s="141"/>
    </row>
    <row r="369" spans="1:7" x14ac:dyDescent="0.25">
      <c r="D369" s="142" t="str">
        <f>IF((D368=G228),"","le total ne correspond pas à la file active totale indiquée au IV")</f>
        <v/>
      </c>
      <c r="E369" s="142"/>
      <c r="F369" s="142" t="str">
        <f>IF((F368=G231),"","le total ne correspond pas au nombre total de sortants indiqué au IV")</f>
        <v/>
      </c>
      <c r="G369" s="142"/>
    </row>
    <row r="370" spans="1:7" x14ac:dyDescent="0.25">
      <c r="D370" s="142"/>
      <c r="E370" s="142"/>
      <c r="F370" s="142"/>
      <c r="G370" s="142"/>
    </row>
    <row r="371" spans="1:7" x14ac:dyDescent="0.25">
      <c r="D371" s="133"/>
      <c r="E371" s="133"/>
      <c r="F371" s="133"/>
      <c r="G371" s="133"/>
    </row>
    <row r="372" spans="1:7" ht="33.75" customHeight="1" x14ac:dyDescent="0.25">
      <c r="A372" s="135" t="s">
        <v>61</v>
      </c>
      <c r="B372" s="135"/>
      <c r="C372" s="135"/>
      <c r="D372" s="135"/>
      <c r="E372" s="135"/>
      <c r="F372" s="135"/>
      <c r="G372" s="135"/>
    </row>
    <row r="373" spans="1:7" x14ac:dyDescent="0.25">
      <c r="A373" s="83"/>
      <c r="B373" s="83"/>
      <c r="C373" s="83"/>
      <c r="D373" s="83"/>
      <c r="E373" s="83"/>
      <c r="F373" s="83"/>
      <c r="G373" s="83"/>
    </row>
    <row r="374" spans="1:7" x14ac:dyDescent="0.25">
      <c r="A374" s="83"/>
      <c r="B374" s="83"/>
      <c r="C374" s="83"/>
      <c r="D374" s="83"/>
      <c r="E374" s="83"/>
      <c r="F374" s="83"/>
      <c r="G374" s="83"/>
    </row>
    <row r="375" spans="1:7" x14ac:dyDescent="0.25">
      <c r="A375" s="83"/>
      <c r="B375" s="83"/>
      <c r="C375" s="83"/>
      <c r="D375" s="83"/>
      <c r="E375" s="83"/>
      <c r="F375" s="83"/>
      <c r="G375" s="83"/>
    </row>
    <row r="376" spans="1:7" x14ac:dyDescent="0.25">
      <c r="A376" s="83"/>
      <c r="B376" s="83"/>
      <c r="C376" s="83"/>
      <c r="D376" s="83"/>
      <c r="E376" s="83"/>
      <c r="F376" s="83"/>
      <c r="G376" s="83"/>
    </row>
    <row r="377" spans="1:7" x14ac:dyDescent="0.25">
      <c r="A377" s="190"/>
      <c r="B377" s="190"/>
      <c r="C377" s="190"/>
      <c r="D377" s="190"/>
      <c r="E377" s="190"/>
      <c r="F377" s="190"/>
      <c r="G377" s="190"/>
    </row>
    <row r="378" spans="1:7" x14ac:dyDescent="0.25">
      <c r="A378" s="190"/>
      <c r="B378" s="190"/>
      <c r="C378" s="190"/>
      <c r="D378" s="190"/>
      <c r="E378" s="190"/>
      <c r="F378" s="190"/>
      <c r="G378" s="190"/>
    </row>
    <row r="379" spans="1:7" x14ac:dyDescent="0.25">
      <c r="A379" s="121"/>
      <c r="B379" s="121"/>
      <c r="C379" s="121"/>
      <c r="D379" s="121"/>
      <c r="E379" s="121"/>
      <c r="F379" s="121"/>
      <c r="G379" s="121"/>
    </row>
    <row r="380" spans="1:7" x14ac:dyDescent="0.25">
      <c r="A380" s="121"/>
      <c r="B380" s="121"/>
      <c r="C380" s="121"/>
      <c r="D380" s="121"/>
      <c r="E380" s="121"/>
      <c r="F380" s="121"/>
      <c r="G380" s="121"/>
    </row>
    <row r="381" spans="1:7" x14ac:dyDescent="0.25">
      <c r="A381" s="121"/>
      <c r="B381" s="121"/>
      <c r="C381" s="121"/>
      <c r="D381" s="121"/>
      <c r="E381" s="121"/>
      <c r="F381" s="121"/>
      <c r="G381" s="121"/>
    </row>
    <row r="382" spans="1:7" x14ac:dyDescent="0.25">
      <c r="A382" s="121"/>
      <c r="B382" s="121"/>
      <c r="C382" s="121"/>
      <c r="D382" s="121"/>
      <c r="E382" s="121"/>
      <c r="F382" s="121"/>
      <c r="G382" s="121"/>
    </row>
    <row r="383" spans="1:7" x14ac:dyDescent="0.25">
      <c r="A383" s="121"/>
      <c r="B383" s="121"/>
      <c r="C383" s="121"/>
      <c r="D383" s="121"/>
      <c r="E383" s="121"/>
      <c r="F383" s="121"/>
      <c r="G383" s="121"/>
    </row>
    <row r="384" spans="1:7" x14ac:dyDescent="0.25">
      <c r="A384" s="121"/>
      <c r="B384" s="121"/>
      <c r="C384" s="121"/>
      <c r="D384" s="121"/>
      <c r="E384" s="121"/>
      <c r="F384" s="121"/>
      <c r="G384" s="121"/>
    </row>
    <row r="388" spans="1:7" x14ac:dyDescent="0.25">
      <c r="A388" s="93" t="s">
        <v>59</v>
      </c>
      <c r="B388" s="94"/>
      <c r="C388" s="94"/>
      <c r="D388" s="94"/>
      <c r="E388" s="94"/>
      <c r="F388" s="94"/>
      <c r="G388" s="94"/>
    </row>
    <row r="389" spans="1:7" ht="27.75" customHeight="1" x14ac:dyDescent="0.25">
      <c r="A389" s="219" t="s">
        <v>325</v>
      </c>
      <c r="B389" s="220"/>
      <c r="C389" s="220"/>
      <c r="D389" s="220"/>
      <c r="E389" s="220"/>
      <c r="F389" s="220"/>
      <c r="G389" s="220"/>
    </row>
    <row r="390" spans="1:7" ht="15" customHeight="1" x14ac:dyDescent="0.25">
      <c r="A390" s="221"/>
      <c r="B390" s="221"/>
      <c r="C390" s="221"/>
      <c r="D390" s="221"/>
      <c r="E390" s="221"/>
      <c r="F390" s="221"/>
      <c r="G390" s="221"/>
    </row>
    <row r="391" spans="1:7" ht="15" customHeight="1" x14ac:dyDescent="0.25">
      <c r="A391" s="222" t="s">
        <v>327</v>
      </c>
      <c r="B391" s="223"/>
      <c r="C391" s="223"/>
      <c r="D391" s="223"/>
      <c r="E391" s="223"/>
      <c r="F391" s="223"/>
      <c r="G391" s="223"/>
    </row>
    <row r="392" spans="1:7" ht="15" customHeight="1" x14ac:dyDescent="0.25">
      <c r="A392" s="224"/>
      <c r="B392" s="224"/>
      <c r="C392" s="224"/>
      <c r="D392" s="224"/>
      <c r="E392" s="224"/>
      <c r="F392" s="224"/>
      <c r="G392" s="224"/>
    </row>
    <row r="393" spans="1:7" ht="28.5" customHeight="1" x14ac:dyDescent="0.25">
      <c r="A393" s="225" t="s">
        <v>326</v>
      </c>
      <c r="B393" s="225"/>
      <c r="C393" s="225"/>
      <c r="D393" s="225"/>
      <c r="E393" s="226"/>
      <c r="F393" s="79"/>
    </row>
    <row r="394" spans="1:7" ht="15" customHeight="1" x14ac:dyDescent="0.25">
      <c r="A394" s="70"/>
      <c r="B394" s="71"/>
      <c r="C394" s="71"/>
      <c r="D394" s="71"/>
      <c r="E394" s="71"/>
      <c r="F394" s="71"/>
      <c r="G394" s="71"/>
    </row>
    <row r="395" spans="1:7" ht="15" customHeight="1" x14ac:dyDescent="0.25">
      <c r="A395" s="70"/>
      <c r="B395" s="71"/>
      <c r="C395" s="71"/>
      <c r="D395" s="71"/>
      <c r="E395" s="71"/>
      <c r="F395" s="71"/>
      <c r="G395" s="71"/>
    </row>
    <row r="396" spans="1:7" x14ac:dyDescent="0.25">
      <c r="A396" s="95" t="s">
        <v>328</v>
      </c>
      <c r="B396" s="96"/>
      <c r="C396" s="96"/>
      <c r="D396" s="96"/>
      <c r="E396" s="96"/>
      <c r="F396" s="96"/>
      <c r="G396" s="96"/>
    </row>
    <row r="397" spans="1:7" x14ac:dyDescent="0.25">
      <c r="A397" s="38"/>
      <c r="B397" s="3"/>
      <c r="C397" s="3"/>
      <c r="D397" s="3"/>
      <c r="E397" s="3"/>
      <c r="F397" s="3"/>
      <c r="G397" s="3"/>
    </row>
    <row r="398" spans="1:7" ht="30" customHeight="1" x14ac:dyDescent="0.25">
      <c r="A398" s="135" t="s">
        <v>173</v>
      </c>
      <c r="B398" s="135"/>
      <c r="C398" s="135"/>
      <c r="D398" s="135"/>
      <c r="E398" s="135"/>
      <c r="F398" s="135"/>
      <c r="G398" s="135"/>
    </row>
    <row r="399" spans="1:7" x14ac:dyDescent="0.25">
      <c r="A399" s="154"/>
      <c r="B399" s="155"/>
      <c r="C399" s="155"/>
      <c r="D399" s="155"/>
      <c r="E399" s="155"/>
      <c r="F399" s="155"/>
      <c r="G399" s="155"/>
    </row>
    <row r="400" spans="1:7" x14ac:dyDescent="0.25">
      <c r="A400" s="155"/>
      <c r="B400" s="155"/>
      <c r="C400" s="155"/>
      <c r="D400" s="155"/>
      <c r="E400" s="155"/>
      <c r="F400" s="155"/>
      <c r="G400" s="155"/>
    </row>
    <row r="401" spans="1:7" x14ac:dyDescent="0.25">
      <c r="A401" s="155"/>
      <c r="B401" s="155"/>
      <c r="C401" s="155"/>
      <c r="D401" s="155"/>
      <c r="E401" s="155"/>
      <c r="F401" s="155"/>
      <c r="G401" s="155"/>
    </row>
    <row r="402" spans="1:7" x14ac:dyDescent="0.25">
      <c r="A402" s="155"/>
      <c r="B402" s="155"/>
      <c r="C402" s="155"/>
      <c r="D402" s="155"/>
      <c r="E402" s="155"/>
      <c r="F402" s="155"/>
      <c r="G402" s="155"/>
    </row>
    <row r="403" spans="1:7" x14ac:dyDescent="0.25">
      <c r="A403" s="155"/>
      <c r="B403" s="155"/>
      <c r="C403" s="155"/>
      <c r="D403" s="155"/>
      <c r="E403" s="155"/>
      <c r="F403" s="155"/>
      <c r="G403" s="155"/>
    </row>
    <row r="404" spans="1:7" x14ac:dyDescent="0.25">
      <c r="A404" s="155"/>
      <c r="B404" s="155"/>
      <c r="C404" s="155"/>
      <c r="D404" s="155"/>
      <c r="E404" s="155"/>
      <c r="F404" s="155"/>
      <c r="G404" s="155"/>
    </row>
    <row r="405" spans="1:7" x14ac:dyDescent="0.25">
      <c r="A405" s="155"/>
      <c r="B405" s="155"/>
      <c r="C405" s="155"/>
      <c r="D405" s="155"/>
      <c r="E405" s="155"/>
      <c r="F405" s="155"/>
      <c r="G405" s="155"/>
    </row>
    <row r="406" spans="1:7" x14ac:dyDescent="0.25">
      <c r="A406" s="155"/>
      <c r="B406" s="155"/>
      <c r="C406" s="155"/>
      <c r="D406" s="155"/>
      <c r="E406" s="155"/>
      <c r="F406" s="155"/>
      <c r="G406" s="155"/>
    </row>
    <row r="407" spans="1:7" x14ac:dyDescent="0.25">
      <c r="A407" s="155"/>
      <c r="B407" s="155"/>
      <c r="C407" s="155"/>
      <c r="D407" s="155"/>
      <c r="E407" s="155"/>
      <c r="F407" s="155"/>
      <c r="G407" s="155"/>
    </row>
    <row r="408" spans="1:7" x14ac:dyDescent="0.25">
      <c r="A408" s="155"/>
      <c r="B408" s="155"/>
      <c r="C408" s="155"/>
      <c r="D408" s="155"/>
      <c r="E408" s="155"/>
      <c r="F408" s="155"/>
      <c r="G408" s="155"/>
    </row>
    <row r="409" spans="1:7" x14ac:dyDescent="0.25">
      <c r="A409" s="155"/>
      <c r="B409" s="155"/>
      <c r="C409" s="155"/>
      <c r="D409" s="155"/>
      <c r="E409" s="155"/>
      <c r="F409" s="155"/>
      <c r="G409" s="155"/>
    </row>
    <row r="410" spans="1:7" ht="45" customHeight="1" x14ac:dyDescent="0.25">
      <c r="A410" s="135" t="s">
        <v>172</v>
      </c>
      <c r="B410" s="135"/>
      <c r="C410" s="135"/>
      <c r="D410" s="135"/>
      <c r="E410" s="135"/>
      <c r="F410" s="135"/>
      <c r="G410" s="135"/>
    </row>
    <row r="411" spans="1:7" x14ac:dyDescent="0.25">
      <c r="A411" s="154"/>
      <c r="B411" s="155"/>
      <c r="C411" s="155"/>
      <c r="D411" s="155"/>
      <c r="E411" s="155"/>
      <c r="F411" s="155"/>
      <c r="G411" s="155"/>
    </row>
    <row r="412" spans="1:7" x14ac:dyDescent="0.25">
      <c r="A412" s="155"/>
      <c r="B412" s="155"/>
      <c r="C412" s="155"/>
      <c r="D412" s="155"/>
      <c r="E412" s="155"/>
      <c r="F412" s="155"/>
      <c r="G412" s="155"/>
    </row>
    <row r="413" spans="1:7" x14ac:dyDescent="0.25">
      <c r="A413" s="155"/>
      <c r="B413" s="155"/>
      <c r="C413" s="155"/>
      <c r="D413" s="155"/>
      <c r="E413" s="155"/>
      <c r="F413" s="155"/>
      <c r="G413" s="155"/>
    </row>
    <row r="414" spans="1:7" x14ac:dyDescent="0.25">
      <c r="A414" s="155"/>
      <c r="B414" s="155"/>
      <c r="C414" s="155"/>
      <c r="D414" s="155"/>
      <c r="E414" s="155"/>
      <c r="F414" s="155"/>
      <c r="G414" s="155"/>
    </row>
    <row r="415" spans="1:7" x14ac:dyDescent="0.25">
      <c r="A415" s="155"/>
      <c r="B415" s="155"/>
      <c r="C415" s="155"/>
      <c r="D415" s="155"/>
      <c r="E415" s="155"/>
      <c r="F415" s="155"/>
      <c r="G415" s="155"/>
    </row>
    <row r="416" spans="1:7" x14ac:dyDescent="0.25">
      <c r="A416" s="155"/>
      <c r="B416" s="155"/>
      <c r="C416" s="155"/>
      <c r="D416" s="155"/>
      <c r="E416" s="155"/>
      <c r="F416" s="155"/>
      <c r="G416" s="155"/>
    </row>
    <row r="417" spans="1:7" x14ac:dyDescent="0.25">
      <c r="A417" s="155"/>
      <c r="B417" s="155"/>
      <c r="C417" s="155"/>
      <c r="D417" s="155"/>
      <c r="E417" s="155"/>
      <c r="F417" s="155"/>
      <c r="G417" s="155"/>
    </row>
    <row r="418" spans="1:7" x14ac:dyDescent="0.25">
      <c r="A418" s="155"/>
      <c r="B418" s="155"/>
      <c r="C418" s="155"/>
      <c r="D418" s="155"/>
      <c r="E418" s="155"/>
      <c r="F418" s="155"/>
      <c r="G418" s="155"/>
    </row>
    <row r="419" spans="1:7" x14ac:dyDescent="0.25">
      <c r="A419" s="155"/>
      <c r="B419" s="155"/>
      <c r="C419" s="155"/>
      <c r="D419" s="155"/>
      <c r="E419" s="155"/>
      <c r="F419" s="155"/>
      <c r="G419" s="155"/>
    </row>
    <row r="420" spans="1:7" x14ac:dyDescent="0.25">
      <c r="A420" s="155"/>
      <c r="B420" s="155"/>
      <c r="C420" s="155"/>
      <c r="D420" s="155"/>
      <c r="E420" s="155"/>
      <c r="F420" s="155"/>
      <c r="G420" s="155"/>
    </row>
    <row r="421" spans="1:7" ht="30" customHeight="1" x14ac:dyDescent="0.25">
      <c r="A421" s="135" t="s">
        <v>174</v>
      </c>
      <c r="B421" s="135"/>
      <c r="C421" s="135"/>
      <c r="D421" s="135"/>
      <c r="E421" s="135"/>
      <c r="F421" s="135"/>
      <c r="G421" s="135"/>
    </row>
    <row r="422" spans="1:7" x14ac:dyDescent="0.25">
      <c r="A422" s="154"/>
      <c r="B422" s="155"/>
      <c r="C422" s="155"/>
      <c r="D422" s="155"/>
      <c r="E422" s="155"/>
      <c r="F422" s="155"/>
      <c r="G422" s="155"/>
    </row>
    <row r="423" spans="1:7" x14ac:dyDescent="0.25">
      <c r="A423" s="155"/>
      <c r="B423" s="155"/>
      <c r="C423" s="155"/>
      <c r="D423" s="155"/>
      <c r="E423" s="155"/>
      <c r="F423" s="155"/>
      <c r="G423" s="155"/>
    </row>
    <row r="424" spans="1:7" x14ac:dyDescent="0.25">
      <c r="A424" s="155"/>
      <c r="B424" s="155"/>
      <c r="C424" s="155"/>
      <c r="D424" s="155"/>
      <c r="E424" s="155"/>
      <c r="F424" s="155"/>
      <c r="G424" s="155"/>
    </row>
    <row r="425" spans="1:7" x14ac:dyDescent="0.25">
      <c r="A425" s="155"/>
      <c r="B425" s="155"/>
      <c r="C425" s="155"/>
      <c r="D425" s="155"/>
      <c r="E425" s="155"/>
      <c r="F425" s="155"/>
      <c r="G425" s="155"/>
    </row>
    <row r="426" spans="1:7" x14ac:dyDescent="0.25">
      <c r="A426" s="155"/>
      <c r="B426" s="155"/>
      <c r="C426" s="155"/>
      <c r="D426" s="155"/>
      <c r="E426" s="155"/>
      <c r="F426" s="155"/>
      <c r="G426" s="155"/>
    </row>
    <row r="427" spans="1:7" x14ac:dyDescent="0.25">
      <c r="A427" s="155"/>
      <c r="B427" s="155"/>
      <c r="C427" s="155"/>
      <c r="D427" s="155"/>
      <c r="E427" s="155"/>
      <c r="F427" s="155"/>
      <c r="G427" s="155"/>
    </row>
    <row r="428" spans="1:7" x14ac:dyDescent="0.25">
      <c r="A428" s="155"/>
      <c r="B428" s="155"/>
      <c r="C428" s="155"/>
      <c r="D428" s="155"/>
      <c r="E428" s="155"/>
      <c r="F428" s="155"/>
      <c r="G428" s="155"/>
    </row>
    <row r="429" spans="1:7" x14ac:dyDescent="0.25">
      <c r="A429" s="155"/>
      <c r="B429" s="155"/>
      <c r="C429" s="155"/>
      <c r="D429" s="155"/>
      <c r="E429" s="155"/>
      <c r="F429" s="155"/>
      <c r="G429" s="155"/>
    </row>
    <row r="430" spans="1:7" x14ac:dyDescent="0.25">
      <c r="A430" s="155"/>
      <c r="B430" s="155"/>
      <c r="C430" s="155"/>
      <c r="D430" s="155"/>
      <c r="E430" s="155"/>
      <c r="F430" s="155"/>
      <c r="G430" s="155"/>
    </row>
    <row r="431" spans="1:7" x14ac:dyDescent="0.25">
      <c r="A431" s="155"/>
      <c r="B431" s="155"/>
      <c r="C431" s="155"/>
      <c r="D431" s="155"/>
      <c r="E431" s="155"/>
      <c r="F431" s="155"/>
      <c r="G431" s="155"/>
    </row>
    <row r="432" spans="1:7" x14ac:dyDescent="0.25">
      <c r="A432" s="155"/>
      <c r="B432" s="155"/>
      <c r="C432" s="155"/>
      <c r="D432" s="155"/>
      <c r="E432" s="155"/>
      <c r="F432" s="155"/>
      <c r="G432" s="155"/>
    </row>
    <row r="433" spans="1:7" x14ac:dyDescent="0.25">
      <c r="A433" s="31"/>
      <c r="B433" s="31"/>
      <c r="C433" s="31"/>
      <c r="D433" s="31"/>
      <c r="E433" s="31"/>
      <c r="F433" s="31"/>
      <c r="G433" s="31"/>
    </row>
    <row r="434" spans="1:7" ht="30" customHeight="1" x14ac:dyDescent="0.25">
      <c r="A434" s="145" t="s">
        <v>329</v>
      </c>
      <c r="B434" s="145"/>
      <c r="C434" s="145"/>
      <c r="D434" s="145"/>
      <c r="E434" s="145"/>
      <c r="F434" s="145"/>
      <c r="G434" s="145"/>
    </row>
    <row r="435" spans="1:7" ht="15" customHeight="1" x14ac:dyDescent="0.25"/>
    <row r="436" spans="1:7" ht="30" customHeight="1" x14ac:dyDescent="0.25">
      <c r="D436" s="133" t="s">
        <v>330</v>
      </c>
      <c r="E436" s="104"/>
      <c r="F436" s="133" t="s">
        <v>331</v>
      </c>
      <c r="G436" s="104"/>
    </row>
    <row r="437" spans="1:7" ht="15" customHeight="1" x14ac:dyDescent="0.25">
      <c r="A437" s="148" t="s">
        <v>23</v>
      </c>
      <c r="B437" s="149"/>
      <c r="C437" s="149"/>
      <c r="D437" s="150"/>
      <c r="E437" s="150"/>
      <c r="F437" s="150"/>
      <c r="G437" s="150"/>
    </row>
    <row r="438" spans="1:7" ht="15" customHeight="1" x14ac:dyDescent="0.25">
      <c r="A438" s="148" t="s">
        <v>332</v>
      </c>
      <c r="B438" s="149"/>
      <c r="C438" s="149"/>
      <c r="D438" s="150"/>
      <c r="E438" s="150"/>
      <c r="F438" s="150"/>
      <c r="G438" s="150"/>
    </row>
    <row r="439" spans="1:7" ht="15" customHeight="1" x14ac:dyDescent="0.25">
      <c r="A439" s="148" t="s">
        <v>24</v>
      </c>
      <c r="B439" s="149"/>
      <c r="C439" s="149"/>
      <c r="D439" s="150"/>
      <c r="E439" s="150"/>
      <c r="F439" s="150"/>
      <c r="G439" s="150"/>
    </row>
    <row r="440" spans="1:7" ht="30" customHeight="1" x14ac:dyDescent="0.25">
      <c r="A440" s="148" t="s">
        <v>333</v>
      </c>
      <c r="B440" s="149"/>
      <c r="C440" s="149"/>
      <c r="D440" s="150"/>
      <c r="E440" s="150"/>
      <c r="F440" s="150"/>
      <c r="G440" s="150"/>
    </row>
    <row r="441" spans="1:7" ht="15" customHeight="1" x14ac:dyDescent="0.25">
      <c r="A441" s="148" t="s">
        <v>334</v>
      </c>
      <c r="B441" s="149"/>
      <c r="C441" s="149"/>
      <c r="D441" s="150"/>
      <c r="E441" s="150"/>
      <c r="F441" s="150"/>
      <c r="G441" s="150"/>
    </row>
    <row r="442" spans="1:7" ht="15" customHeight="1" x14ac:dyDescent="0.25">
      <c r="A442" s="194" t="s">
        <v>335</v>
      </c>
      <c r="B442" s="195"/>
      <c r="C442" s="195"/>
      <c r="D442" s="196"/>
      <c r="E442" s="196"/>
      <c r="F442" s="104"/>
      <c r="G442" s="104"/>
    </row>
    <row r="443" spans="1:7" ht="15" customHeight="1" x14ac:dyDescent="0.25">
      <c r="A443" s="197"/>
      <c r="B443" s="197"/>
      <c r="C443" s="197"/>
      <c r="D443" s="150"/>
      <c r="E443" s="150"/>
      <c r="F443" s="150"/>
      <c r="G443" s="150"/>
    </row>
    <row r="444" spans="1:7" ht="15" customHeight="1" x14ac:dyDescent="0.25">
      <c r="A444" s="197"/>
      <c r="B444" s="197"/>
      <c r="C444" s="197"/>
      <c r="D444" s="150"/>
      <c r="E444" s="150"/>
      <c r="F444" s="150"/>
      <c r="G444" s="150"/>
    </row>
    <row r="445" spans="1:7" ht="15" customHeight="1" x14ac:dyDescent="0.25">
      <c r="A445" s="197"/>
      <c r="B445" s="197"/>
      <c r="C445" s="197"/>
      <c r="D445" s="150"/>
      <c r="E445" s="150"/>
      <c r="F445" s="150"/>
      <c r="G445" s="150"/>
    </row>
    <row r="446" spans="1:7" ht="15" customHeight="1" x14ac:dyDescent="0.25">
      <c r="A446" s="197"/>
      <c r="B446" s="197"/>
      <c r="C446" s="197"/>
      <c r="D446" s="150"/>
      <c r="E446" s="150"/>
      <c r="F446" s="150"/>
      <c r="G446" s="150"/>
    </row>
    <row r="447" spans="1:7" ht="15" customHeight="1" x14ac:dyDescent="0.25">
      <c r="A447" s="197"/>
      <c r="B447" s="197"/>
      <c r="C447" s="197"/>
      <c r="D447" s="150"/>
      <c r="E447" s="150"/>
      <c r="F447" s="150"/>
      <c r="G447" s="150"/>
    </row>
    <row r="448" spans="1:7" ht="15" customHeight="1" x14ac:dyDescent="0.25">
      <c r="A448" s="72"/>
      <c r="B448" s="72"/>
      <c r="C448" s="72"/>
      <c r="D448" s="72"/>
      <c r="E448" s="47"/>
      <c r="F448" s="23"/>
    </row>
    <row r="449" spans="1:7" ht="15" customHeight="1" x14ac:dyDescent="0.25">
      <c r="A449" s="168" t="s">
        <v>64</v>
      </c>
      <c r="B449" s="168"/>
      <c r="C449" s="168"/>
      <c r="D449" s="168"/>
      <c r="E449" s="16"/>
    </row>
    <row r="450" spans="1:7" ht="15" customHeight="1" x14ac:dyDescent="0.25">
      <c r="A450" s="168" t="s">
        <v>336</v>
      </c>
      <c r="B450" s="168"/>
      <c r="C450" s="168"/>
      <c r="D450" s="168"/>
      <c r="E450" s="16"/>
    </row>
    <row r="451" spans="1:7" ht="15" customHeight="1" x14ac:dyDescent="0.25">
      <c r="A451" s="56" t="s">
        <v>337</v>
      </c>
    </row>
    <row r="452" spans="1:7" ht="15" customHeight="1" x14ac:dyDescent="0.25">
      <c r="A452" s="198"/>
      <c r="B452" s="198"/>
      <c r="C452" s="198"/>
      <c r="D452" s="198"/>
      <c r="E452" s="198"/>
      <c r="F452" s="198"/>
      <c r="G452" s="198"/>
    </row>
    <row r="453" spans="1:7" ht="15" customHeight="1" x14ac:dyDescent="0.25">
      <c r="A453" s="198"/>
      <c r="B453" s="198"/>
      <c r="C453" s="198"/>
      <c r="D453" s="198"/>
      <c r="E453" s="198"/>
      <c r="F453" s="198"/>
      <c r="G453" s="198"/>
    </row>
    <row r="454" spans="1:7" ht="15" customHeight="1" x14ac:dyDescent="0.25">
      <c r="A454" s="198"/>
      <c r="B454" s="198"/>
      <c r="C454" s="198"/>
      <c r="D454" s="198"/>
      <c r="E454" s="198"/>
      <c r="F454" s="198"/>
      <c r="G454" s="198"/>
    </row>
    <row r="455" spans="1:7" ht="15" customHeight="1" x14ac:dyDescent="0.25">
      <c r="A455" s="198"/>
      <c r="B455" s="198"/>
      <c r="C455" s="198"/>
      <c r="D455" s="198"/>
      <c r="E455" s="198"/>
      <c r="F455" s="198"/>
      <c r="G455" s="198"/>
    </row>
    <row r="456" spans="1:7" x14ac:dyDescent="0.25">
      <c r="A456" s="198"/>
      <c r="B456" s="198"/>
      <c r="C456" s="198"/>
      <c r="D456" s="198"/>
      <c r="E456" s="198"/>
      <c r="F456" s="198"/>
      <c r="G456" s="198"/>
    </row>
    <row r="457" spans="1:7" ht="28.5" customHeight="1" x14ac:dyDescent="0.25">
      <c r="A457" s="198"/>
      <c r="B457" s="198"/>
      <c r="C457" s="198"/>
      <c r="D457" s="198"/>
      <c r="E457" s="198"/>
      <c r="F457" s="198"/>
      <c r="G457" s="198"/>
    </row>
    <row r="458" spans="1:7" x14ac:dyDescent="0.25">
      <c r="A458" s="198"/>
      <c r="B458" s="198"/>
      <c r="C458" s="198"/>
      <c r="D458" s="198"/>
      <c r="E458" s="198"/>
      <c r="F458" s="198"/>
      <c r="G458" s="198"/>
    </row>
    <row r="459" spans="1:7" ht="15" customHeight="1" x14ac:dyDescent="0.25">
      <c r="A459" s="198"/>
      <c r="B459" s="198"/>
      <c r="C459" s="198"/>
      <c r="D459" s="198"/>
      <c r="E459" s="198"/>
      <c r="F459" s="198"/>
      <c r="G459" s="198"/>
    </row>
    <row r="460" spans="1:7" x14ac:dyDescent="0.25">
      <c r="A460" s="198"/>
      <c r="B460" s="198"/>
      <c r="C460" s="198"/>
      <c r="D460" s="198"/>
      <c r="E460" s="198"/>
      <c r="F460" s="198"/>
      <c r="G460" s="198"/>
    </row>
    <row r="461" spans="1:7" ht="28.5" customHeight="1" x14ac:dyDescent="0.25"/>
    <row r="462" spans="1:7" ht="29.25" customHeight="1" x14ac:dyDescent="0.25">
      <c r="A462" s="105" t="s">
        <v>65</v>
      </c>
      <c r="B462" s="105"/>
      <c r="C462" s="105"/>
      <c r="D462" s="105"/>
      <c r="E462" s="105"/>
      <c r="F462" s="105"/>
      <c r="G462" s="16"/>
    </row>
    <row r="463" spans="1:7" ht="30" customHeight="1" x14ac:dyDescent="0.25">
      <c r="A463" s="105" t="s">
        <v>66</v>
      </c>
      <c r="B463" s="105"/>
      <c r="C463" s="105"/>
      <c r="D463" s="105"/>
      <c r="E463" s="105"/>
      <c r="F463" s="105"/>
      <c r="G463" s="16"/>
    </row>
    <row r="464" spans="1:7" x14ac:dyDescent="0.25">
      <c r="A464" s="22"/>
      <c r="B464" s="22"/>
      <c r="C464" s="22"/>
      <c r="D464" s="22"/>
      <c r="E464" s="22"/>
      <c r="F464" s="22"/>
      <c r="G464" s="23"/>
    </row>
    <row r="465" spans="1:7" x14ac:dyDescent="0.25">
      <c r="A465" s="95" t="s">
        <v>338</v>
      </c>
      <c r="B465" s="96"/>
      <c r="C465" s="96"/>
      <c r="D465" s="96"/>
      <c r="E465" s="96"/>
      <c r="F465" s="96"/>
      <c r="G465" s="96"/>
    </row>
    <row r="466" spans="1:7" x14ac:dyDescent="0.25">
      <c r="A466" s="38"/>
      <c r="B466" s="3"/>
      <c r="C466" s="3"/>
      <c r="D466" s="3"/>
      <c r="E466" s="3"/>
      <c r="F466" s="3"/>
      <c r="G466" s="3"/>
    </row>
    <row r="467" spans="1:7" ht="15" customHeight="1" x14ac:dyDescent="0.25">
      <c r="G467" s="73" t="s">
        <v>212</v>
      </c>
    </row>
    <row r="468" spans="1:7" ht="29.25" customHeight="1" x14ac:dyDescent="0.25">
      <c r="A468" s="105" t="s">
        <v>339</v>
      </c>
      <c r="B468" s="105"/>
      <c r="C468" s="105"/>
      <c r="D468" s="105"/>
      <c r="E468" s="105"/>
      <c r="F468" s="105"/>
      <c r="G468" s="48"/>
    </row>
    <row r="469" spans="1:7" ht="15.75" customHeight="1" x14ac:dyDescent="0.25">
      <c r="A469" s="22"/>
      <c r="B469" s="22"/>
      <c r="C469" s="22"/>
      <c r="D469" s="22"/>
      <c r="E469" s="22"/>
      <c r="F469" s="22"/>
      <c r="G469" s="74"/>
    </row>
    <row r="470" spans="1:7" ht="29.25" customHeight="1" x14ac:dyDescent="0.25">
      <c r="A470" s="105" t="s">
        <v>67</v>
      </c>
      <c r="B470" s="105"/>
      <c r="C470" s="105"/>
      <c r="D470" s="105"/>
      <c r="E470" s="105"/>
      <c r="F470" s="105"/>
      <c r="G470" s="16"/>
    </row>
    <row r="471" spans="1:7" ht="30.75" customHeight="1" x14ac:dyDescent="0.25">
      <c r="A471" s="22"/>
      <c r="B471" s="22"/>
      <c r="C471" s="22"/>
      <c r="D471" s="22"/>
      <c r="E471" s="22"/>
      <c r="F471" s="22"/>
    </row>
    <row r="472" spans="1:7" x14ac:dyDescent="0.25">
      <c r="A472" s="22"/>
      <c r="B472" s="22"/>
      <c r="C472" s="22"/>
      <c r="D472" s="22"/>
      <c r="E472" s="53" t="s">
        <v>71</v>
      </c>
      <c r="F472" s="53" t="s">
        <v>69</v>
      </c>
      <c r="G472" s="73" t="s">
        <v>70</v>
      </c>
    </row>
    <row r="473" spans="1:7" x14ac:dyDescent="0.25">
      <c r="A473" s="105" t="s">
        <v>68</v>
      </c>
      <c r="B473" s="105"/>
      <c r="C473" s="105"/>
      <c r="D473" s="105"/>
      <c r="E473" s="16"/>
      <c r="F473" s="16"/>
      <c r="G473" s="16"/>
    </row>
    <row r="474" spans="1:7" x14ac:dyDescent="0.25">
      <c r="F474" s="44" t="s">
        <v>29</v>
      </c>
      <c r="G474" s="69">
        <f>E473+F473+G473</f>
        <v>0</v>
      </c>
    </row>
    <row r="475" spans="1:7" x14ac:dyDescent="0.25">
      <c r="F475" s="142" t="str">
        <f>IF((G474=G470),"","le total ne correspond pas au nombre de personnes suivies indiqué précédemment")</f>
        <v/>
      </c>
      <c r="G475" s="142"/>
    </row>
    <row r="476" spans="1:7" x14ac:dyDescent="0.25">
      <c r="F476" s="142"/>
      <c r="G476" s="142"/>
    </row>
    <row r="477" spans="1:7" x14ac:dyDescent="0.25">
      <c r="F477" s="133"/>
      <c r="G477" s="133"/>
    </row>
    <row r="478" spans="1:7" ht="15" customHeight="1" x14ac:dyDescent="0.25">
      <c r="A478" s="135" t="s">
        <v>77</v>
      </c>
      <c r="B478" s="135"/>
      <c r="C478" s="135"/>
      <c r="D478" s="135"/>
      <c r="E478" s="135"/>
      <c r="F478" s="135"/>
      <c r="G478" s="135"/>
    </row>
    <row r="479" spans="1:7" ht="15" customHeight="1" x14ac:dyDescent="0.25">
      <c r="A479" s="200"/>
      <c r="B479" s="201"/>
      <c r="C479" s="201"/>
      <c r="D479" s="201"/>
      <c r="E479" s="201"/>
      <c r="F479" s="201"/>
      <c r="G479" s="201"/>
    </row>
    <row r="480" spans="1:7" ht="15" customHeight="1" x14ac:dyDescent="0.25">
      <c r="A480" s="202"/>
      <c r="B480" s="203"/>
      <c r="C480" s="203"/>
      <c r="D480" s="203"/>
      <c r="E480" s="203"/>
      <c r="F480" s="203"/>
      <c r="G480" s="203"/>
    </row>
    <row r="481" spans="1:7" ht="15" customHeight="1" x14ac:dyDescent="0.25">
      <c r="A481" s="202"/>
      <c r="B481" s="203"/>
      <c r="C481" s="203"/>
      <c r="D481" s="203"/>
      <c r="E481" s="203"/>
      <c r="F481" s="203"/>
      <c r="G481" s="203"/>
    </row>
    <row r="482" spans="1:7" ht="15" customHeight="1" x14ac:dyDescent="0.25">
      <c r="A482" s="202"/>
      <c r="B482" s="203"/>
      <c r="C482" s="203"/>
      <c r="D482" s="203"/>
      <c r="E482" s="203"/>
      <c r="F482" s="203"/>
      <c r="G482" s="203"/>
    </row>
    <row r="483" spans="1:7" x14ac:dyDescent="0.25">
      <c r="A483" s="204"/>
      <c r="B483" s="163"/>
      <c r="C483" s="163"/>
      <c r="D483" s="163"/>
      <c r="E483" s="163"/>
      <c r="F483" s="163"/>
      <c r="G483" s="163"/>
    </row>
    <row r="484" spans="1:7" x14ac:dyDescent="0.25">
      <c r="A484" s="204"/>
      <c r="B484" s="163"/>
      <c r="C484" s="163"/>
      <c r="D484" s="163"/>
      <c r="E484" s="163"/>
      <c r="F484" s="163"/>
      <c r="G484" s="163"/>
    </row>
    <row r="485" spans="1:7" ht="15" customHeight="1" x14ac:dyDescent="0.25">
      <c r="A485" s="205"/>
      <c r="B485" s="86"/>
      <c r="C485" s="86"/>
      <c r="D485" s="86"/>
      <c r="E485" s="86"/>
      <c r="F485" s="86"/>
      <c r="G485" s="86"/>
    </row>
    <row r="486" spans="1:7" ht="15" customHeight="1" x14ac:dyDescent="0.25">
      <c r="A486" s="205"/>
      <c r="B486" s="86"/>
      <c r="C486" s="86"/>
      <c r="D486" s="86"/>
      <c r="E486" s="86"/>
      <c r="F486" s="86"/>
      <c r="G486" s="86"/>
    </row>
    <row r="487" spans="1:7" x14ac:dyDescent="0.25">
      <c r="A487" s="205"/>
      <c r="B487" s="86"/>
      <c r="C487" s="86"/>
      <c r="D487" s="86"/>
      <c r="E487" s="86"/>
      <c r="F487" s="86"/>
      <c r="G487" s="86"/>
    </row>
    <row r="488" spans="1:7" ht="15" customHeight="1" x14ac:dyDescent="0.25">
      <c r="A488" s="205"/>
      <c r="B488" s="86"/>
      <c r="C488" s="86"/>
      <c r="D488" s="86"/>
      <c r="E488" s="86"/>
      <c r="F488" s="86"/>
      <c r="G488" s="86"/>
    </row>
    <row r="489" spans="1:7" ht="15" customHeight="1" x14ac:dyDescent="0.25">
      <c r="A489" s="205"/>
      <c r="B489" s="86"/>
      <c r="C489" s="86"/>
      <c r="D489" s="86"/>
      <c r="E489" s="86"/>
      <c r="F489" s="86"/>
      <c r="G489" s="86"/>
    </row>
    <row r="490" spans="1:7" ht="15" customHeight="1" x14ac:dyDescent="0.25">
      <c r="A490" s="205"/>
      <c r="B490" s="86"/>
      <c r="C490" s="86"/>
      <c r="D490" s="86"/>
      <c r="E490" s="86"/>
      <c r="F490" s="86"/>
      <c r="G490" s="86"/>
    </row>
    <row r="491" spans="1:7" ht="15" customHeight="1" x14ac:dyDescent="0.25">
      <c r="A491" s="25"/>
      <c r="B491" s="25"/>
      <c r="C491" s="25"/>
      <c r="D491" s="25"/>
      <c r="E491" s="25"/>
      <c r="F491" s="25"/>
      <c r="G491" s="25"/>
    </row>
    <row r="492" spans="1:7" x14ac:dyDescent="0.25">
      <c r="A492" s="95" t="s">
        <v>340</v>
      </c>
      <c r="B492" s="96"/>
      <c r="C492" s="96"/>
      <c r="D492" s="96"/>
      <c r="E492" s="96"/>
      <c r="F492" s="96"/>
      <c r="G492" s="96"/>
    </row>
    <row r="493" spans="1:7" x14ac:dyDescent="0.25">
      <c r="A493" s="28"/>
      <c r="B493" s="29"/>
      <c r="C493" s="29"/>
      <c r="D493" s="29"/>
      <c r="E493" s="29"/>
      <c r="F493" s="29"/>
      <c r="G493" s="29"/>
    </row>
    <row r="494" spans="1:7" ht="75" customHeight="1" x14ac:dyDescent="0.25">
      <c r="D494" s="151"/>
      <c r="E494" s="151"/>
      <c r="F494" s="199" t="s">
        <v>347</v>
      </c>
      <c r="G494" s="199"/>
    </row>
    <row r="495" spans="1:7" ht="29.25" customHeight="1" x14ac:dyDescent="0.25">
      <c r="A495" s="105" t="s">
        <v>341</v>
      </c>
      <c r="B495" s="105"/>
      <c r="C495" s="121"/>
      <c r="D495" s="118"/>
      <c r="E495" s="118"/>
      <c r="F495" s="152"/>
      <c r="G495" s="153"/>
    </row>
    <row r="496" spans="1:7" ht="30" customHeight="1" x14ac:dyDescent="0.25">
      <c r="A496" s="105" t="s">
        <v>342</v>
      </c>
      <c r="B496" s="105"/>
      <c r="C496" s="121"/>
      <c r="D496" s="118"/>
      <c r="E496" s="118"/>
      <c r="F496" s="152"/>
      <c r="G496" s="153"/>
    </row>
    <row r="497" spans="1:7" ht="29.25" customHeight="1" x14ac:dyDescent="0.25">
      <c r="A497" s="105" t="s">
        <v>73</v>
      </c>
      <c r="B497" s="105"/>
      <c r="C497" s="121"/>
      <c r="D497" s="118"/>
      <c r="E497" s="118"/>
      <c r="F497" s="152"/>
      <c r="G497" s="153"/>
    </row>
    <row r="498" spans="1:7" ht="15" customHeight="1" x14ac:dyDescent="0.25">
      <c r="A498" s="105" t="s">
        <v>343</v>
      </c>
      <c r="B498" s="105"/>
      <c r="C498" s="121"/>
      <c r="D498" s="118"/>
      <c r="E498" s="118"/>
      <c r="F498" s="152"/>
      <c r="G498" s="153"/>
    </row>
    <row r="499" spans="1:7" x14ac:dyDescent="0.25">
      <c r="A499" s="105" t="s">
        <v>74</v>
      </c>
      <c r="B499" s="105"/>
      <c r="C499" s="121"/>
      <c r="D499" s="118"/>
      <c r="E499" s="118"/>
      <c r="F499" s="152"/>
      <c r="G499" s="153"/>
    </row>
    <row r="500" spans="1:7" ht="15" customHeight="1" x14ac:dyDescent="0.25">
      <c r="A500" s="105" t="s">
        <v>75</v>
      </c>
      <c r="B500" s="105"/>
      <c r="C500" s="121"/>
      <c r="D500" s="118"/>
      <c r="E500" s="118"/>
      <c r="F500" s="152"/>
      <c r="G500" s="153"/>
    </row>
    <row r="501" spans="1:7" ht="15" customHeight="1" x14ac:dyDescent="0.25">
      <c r="A501" s="105" t="s">
        <v>204</v>
      </c>
      <c r="B501" s="105"/>
      <c r="C501" s="121"/>
      <c r="D501" s="118"/>
      <c r="E501" s="118"/>
      <c r="F501" s="152"/>
      <c r="G501" s="153"/>
    </row>
    <row r="502" spans="1:7" x14ac:dyDescent="0.25">
      <c r="A502" s="105" t="s">
        <v>76</v>
      </c>
      <c r="B502" s="105"/>
      <c r="C502" s="121"/>
      <c r="D502" s="118"/>
      <c r="E502" s="118"/>
      <c r="F502" s="152"/>
      <c r="G502" s="153"/>
    </row>
    <row r="503" spans="1:7" x14ac:dyDescent="0.25">
      <c r="A503" s="105" t="s">
        <v>78</v>
      </c>
      <c r="B503" s="105"/>
      <c r="C503" s="121"/>
      <c r="D503" s="118"/>
      <c r="E503" s="118"/>
      <c r="F503" s="152"/>
      <c r="G503" s="153"/>
    </row>
    <row r="504" spans="1:7" x14ac:dyDescent="0.25">
      <c r="A504" s="105" t="s">
        <v>205</v>
      </c>
      <c r="B504" s="105"/>
      <c r="C504" s="121"/>
      <c r="D504" s="118"/>
      <c r="E504" s="118"/>
      <c r="F504" s="152"/>
      <c r="G504" s="153"/>
    </row>
    <row r="505" spans="1:7" x14ac:dyDescent="0.25">
      <c r="A505" s="105" t="s">
        <v>24</v>
      </c>
      <c r="B505" s="105"/>
      <c r="C505" s="121"/>
      <c r="D505" s="118"/>
      <c r="E505" s="118"/>
      <c r="F505" s="152"/>
      <c r="G505" s="153"/>
    </row>
    <row r="506" spans="1:7" x14ac:dyDescent="0.25">
      <c r="A506" s="105" t="s">
        <v>206</v>
      </c>
      <c r="B506" s="105"/>
      <c r="C506" s="121"/>
      <c r="D506" s="118"/>
      <c r="E506" s="118"/>
      <c r="F506" s="152"/>
      <c r="G506" s="153"/>
    </row>
    <row r="507" spans="1:7" ht="15" customHeight="1" x14ac:dyDescent="0.25">
      <c r="A507" s="105" t="s">
        <v>344</v>
      </c>
      <c r="B507" s="105"/>
      <c r="C507" s="121"/>
      <c r="D507" s="118"/>
      <c r="E507" s="118"/>
      <c r="F507" s="152"/>
      <c r="G507" s="153"/>
    </row>
    <row r="508" spans="1:7" ht="15" customHeight="1" x14ac:dyDescent="0.25">
      <c r="A508" s="105" t="s">
        <v>207</v>
      </c>
      <c r="B508" s="105"/>
      <c r="C508" s="121"/>
      <c r="D508" s="118"/>
      <c r="E508" s="118"/>
      <c r="F508" s="152"/>
      <c r="G508" s="153"/>
    </row>
    <row r="509" spans="1:7" x14ac:dyDescent="0.25">
      <c r="A509" s="105" t="s">
        <v>345</v>
      </c>
      <c r="B509" s="105"/>
      <c r="C509" s="121"/>
      <c r="D509" s="118"/>
      <c r="E509" s="118"/>
      <c r="F509" s="152"/>
      <c r="G509" s="153"/>
    </row>
    <row r="510" spans="1:7" ht="15" customHeight="1" x14ac:dyDescent="0.25">
      <c r="A510" s="105" t="s">
        <v>346</v>
      </c>
      <c r="B510" s="105"/>
      <c r="C510" s="121"/>
      <c r="D510" s="118"/>
      <c r="E510" s="118"/>
      <c r="F510" s="152"/>
      <c r="G510" s="153"/>
    </row>
    <row r="511" spans="1:7" x14ac:dyDescent="0.25">
      <c r="A511" s="105" t="s">
        <v>80</v>
      </c>
      <c r="B511" s="105"/>
      <c r="C511" s="121"/>
      <c r="D511" s="118"/>
      <c r="E511" s="118"/>
      <c r="F511" s="152"/>
      <c r="G511" s="153"/>
    </row>
    <row r="512" spans="1:7" x14ac:dyDescent="0.25">
      <c r="A512" s="89" t="s">
        <v>166</v>
      </c>
      <c r="B512" s="89"/>
      <c r="C512" s="89"/>
      <c r="D512" s="89"/>
    </row>
    <row r="513" spans="1:7" x14ac:dyDescent="0.25">
      <c r="A513" s="127"/>
      <c r="B513" s="156"/>
      <c r="C513" s="156"/>
      <c r="D513" s="89"/>
      <c r="E513" s="90"/>
      <c r="F513" s="152"/>
      <c r="G513" s="153"/>
    </row>
    <row r="514" spans="1:7" x14ac:dyDescent="0.25">
      <c r="A514" s="127"/>
      <c r="B514" s="156"/>
      <c r="C514" s="156"/>
      <c r="D514" s="89"/>
      <c r="E514" s="90"/>
      <c r="F514" s="152"/>
      <c r="G514" s="153"/>
    </row>
    <row r="515" spans="1:7" x14ac:dyDescent="0.25">
      <c r="A515" s="127"/>
      <c r="B515" s="156"/>
      <c r="C515" s="156"/>
      <c r="D515" s="89"/>
      <c r="E515" s="90"/>
      <c r="F515" s="152"/>
      <c r="G515" s="153"/>
    </row>
    <row r="516" spans="1:7" x14ac:dyDescent="0.25">
      <c r="A516" s="127"/>
      <c r="B516" s="156"/>
      <c r="C516" s="156"/>
      <c r="D516" s="89"/>
      <c r="E516" s="90"/>
      <c r="F516" s="152"/>
      <c r="G516" s="153"/>
    </row>
    <row r="517" spans="1:7" x14ac:dyDescent="0.25">
      <c r="A517" s="127"/>
      <c r="B517" s="156"/>
      <c r="C517" s="156"/>
      <c r="D517" s="89"/>
      <c r="E517" s="90"/>
      <c r="F517" s="152"/>
      <c r="G517" s="153"/>
    </row>
    <row r="518" spans="1:7" x14ac:dyDescent="0.25">
      <c r="A518" s="127"/>
      <c r="B518" s="156"/>
      <c r="C518" s="156"/>
      <c r="D518" s="89"/>
      <c r="E518" s="90"/>
      <c r="F518" s="152"/>
      <c r="G518" s="153"/>
    </row>
    <row r="519" spans="1:7" x14ac:dyDescent="0.25">
      <c r="A519" s="127"/>
      <c r="B519" s="156"/>
      <c r="C519" s="156"/>
      <c r="D519" s="89"/>
      <c r="E519" s="90"/>
      <c r="F519" s="152"/>
      <c r="G519" s="153"/>
    </row>
    <row r="520" spans="1:7" ht="15" customHeight="1" x14ac:dyDescent="0.25">
      <c r="A520" s="105" t="s">
        <v>79</v>
      </c>
      <c r="B520" s="105"/>
      <c r="C520" s="121"/>
      <c r="D520" s="118"/>
      <c r="E520" s="118"/>
      <c r="F520" s="157"/>
      <c r="G520" s="158"/>
    </row>
    <row r="521" spans="1:7" ht="31.5" customHeight="1" x14ac:dyDescent="0.25">
      <c r="A521" s="105" t="s">
        <v>348</v>
      </c>
      <c r="B521" s="105"/>
      <c r="C521" s="121"/>
      <c r="D521" s="118"/>
      <c r="E521" s="118"/>
      <c r="F521" s="152"/>
      <c r="G521" s="153"/>
    </row>
    <row r="522" spans="1:7" ht="15" customHeight="1" x14ac:dyDescent="0.25">
      <c r="A522" s="105" t="s">
        <v>349</v>
      </c>
      <c r="B522" s="105"/>
      <c r="C522" s="121"/>
      <c r="D522" s="118"/>
      <c r="E522" s="118"/>
      <c r="F522" s="152"/>
      <c r="G522" s="153"/>
    </row>
    <row r="523" spans="1:7" ht="15" customHeight="1" x14ac:dyDescent="0.25">
      <c r="A523" s="105" t="s">
        <v>81</v>
      </c>
      <c r="B523" s="105"/>
      <c r="C523" s="121"/>
      <c r="D523" s="118"/>
      <c r="E523" s="118"/>
      <c r="F523" s="152"/>
      <c r="G523" s="153"/>
    </row>
    <row r="524" spans="1:7" x14ac:dyDescent="0.25">
      <c r="A524" s="105" t="s">
        <v>350</v>
      </c>
      <c r="B524" s="105"/>
      <c r="C524" s="121"/>
      <c r="D524" s="118"/>
      <c r="E524" s="118"/>
      <c r="F524" s="152"/>
      <c r="G524" s="153"/>
    </row>
    <row r="525" spans="1:7" x14ac:dyDescent="0.25">
      <c r="A525" s="105" t="s">
        <v>82</v>
      </c>
      <c r="B525" s="105"/>
      <c r="C525" s="121"/>
      <c r="D525" s="118"/>
      <c r="E525" s="118"/>
      <c r="F525" s="152"/>
      <c r="G525" s="153"/>
    </row>
    <row r="526" spans="1:7" x14ac:dyDescent="0.25">
      <c r="A526" s="104" t="s">
        <v>167</v>
      </c>
      <c r="B526" s="104"/>
      <c r="C526" s="104"/>
    </row>
    <row r="527" spans="1:7" x14ac:dyDescent="0.25">
      <c r="A527" s="138"/>
      <c r="B527" s="167"/>
      <c r="C527" s="167"/>
      <c r="D527" s="118"/>
      <c r="E527" s="118"/>
      <c r="F527" s="152"/>
      <c r="G527" s="153"/>
    </row>
    <row r="528" spans="1:7" x14ac:dyDescent="0.25">
      <c r="A528" s="138"/>
      <c r="B528" s="167"/>
      <c r="C528" s="167"/>
      <c r="D528" s="118"/>
      <c r="E528" s="118"/>
      <c r="F528" s="152"/>
      <c r="G528" s="153"/>
    </row>
    <row r="529" spans="1:7" x14ac:dyDescent="0.25">
      <c r="A529" s="138"/>
      <c r="B529" s="167"/>
      <c r="C529" s="167"/>
      <c r="D529" s="118"/>
      <c r="E529" s="118"/>
      <c r="F529" s="152"/>
      <c r="G529" s="153"/>
    </row>
    <row r="530" spans="1:7" x14ac:dyDescent="0.25">
      <c r="A530" s="138"/>
      <c r="B530" s="167"/>
      <c r="C530" s="167"/>
      <c r="D530" s="118"/>
      <c r="E530" s="118"/>
      <c r="F530" s="152"/>
      <c r="G530" s="153"/>
    </row>
    <row r="531" spans="1:7" x14ac:dyDescent="0.25">
      <c r="A531" s="138"/>
      <c r="B531" s="167"/>
      <c r="C531" s="167"/>
      <c r="D531" s="118"/>
      <c r="E531" s="118"/>
      <c r="F531" s="152"/>
      <c r="G531" s="153"/>
    </row>
    <row r="532" spans="1:7" x14ac:dyDescent="0.25">
      <c r="A532" s="138"/>
      <c r="B532" s="167"/>
      <c r="C532" s="167"/>
      <c r="D532" s="118"/>
      <c r="E532" s="118"/>
      <c r="F532" s="152"/>
      <c r="G532" s="153"/>
    </row>
    <row r="533" spans="1:7" x14ac:dyDescent="0.25">
      <c r="A533" t="s">
        <v>21</v>
      </c>
    </row>
    <row r="534" spans="1:7" x14ac:dyDescent="0.25">
      <c r="A534" s="167"/>
      <c r="B534" s="119"/>
      <c r="C534" s="119"/>
      <c r="D534" s="119"/>
      <c r="E534" s="119"/>
      <c r="F534" s="119"/>
      <c r="G534" s="119"/>
    </row>
    <row r="535" spans="1:7" x14ac:dyDescent="0.25">
      <c r="A535" s="119"/>
      <c r="B535" s="119"/>
      <c r="C535" s="119"/>
      <c r="D535" s="119"/>
      <c r="E535" s="119"/>
      <c r="F535" s="119"/>
      <c r="G535" s="119"/>
    </row>
    <row r="536" spans="1:7" x14ac:dyDescent="0.25">
      <c r="A536" s="119"/>
      <c r="B536" s="119"/>
      <c r="C536" s="119"/>
      <c r="D536" s="119"/>
      <c r="E536" s="119"/>
      <c r="F536" s="119"/>
      <c r="G536" s="119"/>
    </row>
    <row r="537" spans="1:7" x14ac:dyDescent="0.25">
      <c r="A537" s="119"/>
      <c r="B537" s="119"/>
      <c r="C537" s="119"/>
      <c r="D537" s="119"/>
      <c r="E537" s="119"/>
      <c r="F537" s="119"/>
      <c r="G537" s="119"/>
    </row>
    <row r="538" spans="1:7" x14ac:dyDescent="0.25">
      <c r="A538" s="119"/>
      <c r="B538" s="119"/>
      <c r="C538" s="119"/>
      <c r="D538" s="119"/>
      <c r="E538" s="119"/>
      <c r="F538" s="119"/>
      <c r="G538" s="119"/>
    </row>
    <row r="539" spans="1:7" x14ac:dyDescent="0.25">
      <c r="A539" s="119"/>
      <c r="B539" s="119"/>
      <c r="C539" s="119"/>
      <c r="D539" s="119"/>
      <c r="E539" s="119"/>
      <c r="F539" s="119"/>
      <c r="G539" s="119"/>
    </row>
    <row r="540" spans="1:7" x14ac:dyDescent="0.25">
      <c r="A540" s="25"/>
      <c r="B540" s="25"/>
      <c r="C540" s="25"/>
      <c r="D540" s="25"/>
      <c r="E540" s="25"/>
      <c r="F540" s="25"/>
      <c r="G540" s="25"/>
    </row>
    <row r="541" spans="1:7" x14ac:dyDescent="0.25">
      <c r="A541" s="93" t="s">
        <v>83</v>
      </c>
      <c r="B541" s="94"/>
      <c r="C541" s="94"/>
      <c r="D541" s="94"/>
      <c r="E541" s="94"/>
      <c r="F541" s="94"/>
      <c r="G541" s="94"/>
    </row>
    <row r="542" spans="1:7" x14ac:dyDescent="0.25">
      <c r="A542" s="95" t="s">
        <v>90</v>
      </c>
      <c r="B542" s="96"/>
      <c r="C542" s="96"/>
      <c r="D542" s="96"/>
      <c r="E542" s="96"/>
      <c r="F542" s="96"/>
      <c r="G542" s="96"/>
    </row>
    <row r="543" spans="1:7" ht="21.75" customHeight="1" x14ac:dyDescent="0.25">
      <c r="A543" s="85" t="s">
        <v>85</v>
      </c>
      <c r="B543" s="86"/>
      <c r="C543" s="86"/>
      <c r="D543" s="86"/>
      <c r="E543" s="86"/>
      <c r="F543" s="86"/>
      <c r="G543" s="86"/>
    </row>
    <row r="544" spans="1:7" s="80" customFormat="1" ht="21.75" customHeight="1" x14ac:dyDescent="0.25">
      <c r="A544" s="81"/>
      <c r="B544" s="78"/>
      <c r="C544" s="78"/>
      <c r="D544" s="78"/>
      <c r="E544" s="78"/>
      <c r="F544" s="78"/>
      <c r="G544" s="78"/>
    </row>
    <row r="545" spans="1:7" s="80" customFormat="1" ht="21.75" customHeight="1" x14ac:dyDescent="0.25">
      <c r="A545" s="81"/>
      <c r="B545" s="78"/>
      <c r="C545" s="78"/>
      <c r="D545" s="78"/>
      <c r="E545" s="78"/>
      <c r="F545" s="78"/>
      <c r="G545" s="78"/>
    </row>
    <row r="546" spans="1:7" ht="12.75" customHeight="1" x14ac:dyDescent="0.25">
      <c r="C546" s="3" t="s">
        <v>39</v>
      </c>
      <c r="D546" s="3" t="s">
        <v>40</v>
      </c>
      <c r="E546" s="3" t="s">
        <v>38</v>
      </c>
      <c r="F546" s="3" t="s">
        <v>41</v>
      </c>
      <c r="G546" s="20" t="s">
        <v>29</v>
      </c>
    </row>
    <row r="547" spans="1:7" ht="30" customHeight="1" x14ac:dyDescent="0.25">
      <c r="A547" s="105" t="s">
        <v>84</v>
      </c>
      <c r="B547" s="105"/>
      <c r="C547" s="16"/>
      <c r="D547" s="16"/>
      <c r="E547" s="16"/>
      <c r="F547" s="16"/>
      <c r="G547" s="21">
        <f>SUM(C547:F547)</f>
        <v>0</v>
      </c>
    </row>
    <row r="548" spans="1:7" ht="43.5" customHeight="1" x14ac:dyDescent="0.25">
      <c r="A548" s="206" t="s">
        <v>175</v>
      </c>
      <c r="B548" s="105"/>
      <c r="C548" s="16"/>
      <c r="D548" s="16"/>
      <c r="E548" s="16"/>
      <c r="F548" s="16"/>
      <c r="G548" s="21">
        <f>SUM(C548:F548)</f>
        <v>0</v>
      </c>
    </row>
    <row r="549" spans="1:7" ht="9" customHeight="1" x14ac:dyDescent="0.25"/>
    <row r="550" spans="1:7" ht="29.25" customHeight="1" x14ac:dyDescent="0.25">
      <c r="A550" s="86" t="s">
        <v>193</v>
      </c>
      <c r="B550" s="86"/>
      <c r="C550" s="86"/>
      <c r="D550" s="86"/>
      <c r="E550" s="86"/>
      <c r="F550" s="86"/>
      <c r="G550" s="86"/>
    </row>
    <row r="551" spans="1:7" x14ac:dyDescent="0.25">
      <c r="A551" s="27" t="s">
        <v>86</v>
      </c>
    </row>
    <row r="552" spans="1:7" x14ac:dyDescent="0.25">
      <c r="A552" s="27"/>
    </row>
    <row r="553" spans="1:7" x14ac:dyDescent="0.25">
      <c r="C553" s="3" t="s">
        <v>39</v>
      </c>
      <c r="D553" s="3" t="s">
        <v>40</v>
      </c>
      <c r="E553" s="3" t="s">
        <v>38</v>
      </c>
      <c r="F553" s="3" t="s">
        <v>41</v>
      </c>
      <c r="G553" s="20" t="s">
        <v>29</v>
      </c>
    </row>
    <row r="554" spans="1:7" ht="60" customHeight="1" x14ac:dyDescent="0.25">
      <c r="A554" s="161" t="s">
        <v>351</v>
      </c>
      <c r="B554" s="161"/>
      <c r="C554" s="16"/>
      <c r="D554" s="16"/>
      <c r="E554" s="16"/>
      <c r="F554" s="16"/>
      <c r="G554" s="21">
        <f>SUM(C554:F554)</f>
        <v>0</v>
      </c>
    </row>
    <row r="555" spans="1:7" x14ac:dyDescent="0.25">
      <c r="A555" s="161" t="s">
        <v>87</v>
      </c>
      <c r="B555" s="161"/>
      <c r="C555" s="16"/>
      <c r="D555" s="16"/>
      <c r="E555" s="16"/>
      <c r="F555" s="16"/>
      <c r="G555" s="21">
        <f t="shared" ref="G555:G584" si="2">SUM(C555:F555)</f>
        <v>0</v>
      </c>
    </row>
    <row r="556" spans="1:7" x14ac:dyDescent="0.25">
      <c r="A556" s="161" t="s">
        <v>88</v>
      </c>
      <c r="B556" s="161"/>
      <c r="C556" s="16"/>
      <c r="D556" s="16"/>
      <c r="E556" s="16"/>
      <c r="F556" s="16"/>
      <c r="G556" s="21">
        <f t="shared" si="2"/>
        <v>0</v>
      </c>
    </row>
    <row r="557" spans="1:7" ht="75" customHeight="1" x14ac:dyDescent="0.25">
      <c r="A557" s="161" t="s">
        <v>352</v>
      </c>
      <c r="B557" s="161"/>
      <c r="C557" s="16"/>
      <c r="D557" s="16"/>
      <c r="E557" s="16"/>
      <c r="F557" s="16"/>
      <c r="G557" s="21">
        <f t="shared" si="2"/>
        <v>0</v>
      </c>
    </row>
    <row r="558" spans="1:7" ht="45" customHeight="1" x14ac:dyDescent="0.25">
      <c r="A558" s="161" t="s">
        <v>353</v>
      </c>
      <c r="B558" s="161"/>
      <c r="C558" s="16"/>
      <c r="D558" s="16"/>
      <c r="E558" s="16"/>
      <c r="F558" s="16"/>
      <c r="G558" s="21">
        <f t="shared" si="2"/>
        <v>0</v>
      </c>
    </row>
    <row r="559" spans="1:7" ht="60" customHeight="1" x14ac:dyDescent="0.25">
      <c r="A559" s="171" t="s">
        <v>354</v>
      </c>
      <c r="B559" s="172"/>
      <c r="C559" s="16"/>
      <c r="D559" s="16"/>
      <c r="E559" s="16"/>
      <c r="F559" s="16"/>
      <c r="G559" s="21">
        <f t="shared" si="2"/>
        <v>0</v>
      </c>
    </row>
    <row r="560" spans="1:7" ht="90" customHeight="1" x14ac:dyDescent="0.25">
      <c r="A560" s="171" t="s">
        <v>355</v>
      </c>
      <c r="B560" s="172"/>
      <c r="C560" s="16"/>
      <c r="D560" s="16"/>
      <c r="E560" s="16"/>
      <c r="F560" s="16"/>
      <c r="G560" s="21">
        <f t="shared" si="2"/>
        <v>0</v>
      </c>
    </row>
    <row r="561" spans="1:7" ht="29.25" customHeight="1" x14ac:dyDescent="0.25">
      <c r="A561" s="171" t="s">
        <v>356</v>
      </c>
      <c r="B561" s="172"/>
      <c r="C561" s="16"/>
      <c r="D561" s="16"/>
      <c r="E561" s="16"/>
      <c r="F561" s="16"/>
      <c r="G561" s="21">
        <f t="shared" si="2"/>
        <v>0</v>
      </c>
    </row>
    <row r="562" spans="1:7" ht="75" customHeight="1" x14ac:dyDescent="0.25">
      <c r="A562" s="171" t="s">
        <v>357</v>
      </c>
      <c r="B562" s="172"/>
      <c r="C562" s="16"/>
      <c r="D562" s="16"/>
      <c r="E562" s="16"/>
      <c r="F562" s="16"/>
      <c r="G562" s="21">
        <f t="shared" si="2"/>
        <v>0</v>
      </c>
    </row>
    <row r="563" spans="1:7" ht="44.25" customHeight="1" x14ac:dyDescent="0.25">
      <c r="A563" s="171" t="s">
        <v>358</v>
      </c>
      <c r="B563" s="172"/>
      <c r="C563" s="16"/>
      <c r="D563" s="16"/>
      <c r="E563" s="16"/>
      <c r="F563" s="16"/>
      <c r="G563" s="21">
        <f t="shared" si="2"/>
        <v>0</v>
      </c>
    </row>
    <row r="564" spans="1:7" ht="75" customHeight="1" x14ac:dyDescent="0.25">
      <c r="A564" s="171" t="s">
        <v>359</v>
      </c>
      <c r="B564" s="172"/>
      <c r="C564" s="16"/>
      <c r="D564" s="16"/>
      <c r="E564" s="16"/>
      <c r="F564" s="16"/>
      <c r="G564" s="21">
        <f t="shared" si="2"/>
        <v>0</v>
      </c>
    </row>
    <row r="565" spans="1:7" ht="44.25" customHeight="1" x14ac:dyDescent="0.25">
      <c r="A565" s="171" t="s">
        <v>360</v>
      </c>
      <c r="B565" s="172"/>
      <c r="C565" s="16"/>
      <c r="D565" s="16"/>
      <c r="E565" s="16"/>
      <c r="F565" s="16"/>
      <c r="G565" s="21">
        <f t="shared" si="2"/>
        <v>0</v>
      </c>
    </row>
    <row r="566" spans="1:7" ht="14.25" customHeight="1" x14ac:dyDescent="0.25">
      <c r="A566" s="171" t="s">
        <v>361</v>
      </c>
      <c r="B566" s="172"/>
      <c r="C566" s="16"/>
      <c r="D566" s="16"/>
      <c r="E566" s="16"/>
      <c r="F566" s="16"/>
      <c r="G566" s="21">
        <f t="shared" si="2"/>
        <v>0</v>
      </c>
    </row>
    <row r="567" spans="1:7" ht="30" customHeight="1" x14ac:dyDescent="0.25">
      <c r="A567" s="171" t="s">
        <v>362</v>
      </c>
      <c r="B567" s="172"/>
      <c r="C567" s="16"/>
      <c r="D567" s="16"/>
      <c r="E567" s="16"/>
      <c r="F567" s="16"/>
      <c r="G567" s="21">
        <f t="shared" si="2"/>
        <v>0</v>
      </c>
    </row>
    <row r="568" spans="1:7" ht="14.25" customHeight="1" x14ac:dyDescent="0.25">
      <c r="A568" s="171" t="s">
        <v>363</v>
      </c>
      <c r="B568" s="172"/>
      <c r="C568" s="16"/>
      <c r="D568" s="16"/>
      <c r="E568" s="16"/>
      <c r="F568" s="16"/>
      <c r="G568" s="21">
        <f t="shared" si="2"/>
        <v>0</v>
      </c>
    </row>
    <row r="569" spans="1:7" ht="14.25" customHeight="1" x14ac:dyDescent="0.25">
      <c r="A569" s="171" t="s">
        <v>364</v>
      </c>
      <c r="B569" s="172"/>
      <c r="C569" s="16"/>
      <c r="D569" s="16"/>
      <c r="E569" s="16"/>
      <c r="F569" s="16"/>
      <c r="G569" s="21">
        <f t="shared" si="2"/>
        <v>0</v>
      </c>
    </row>
    <row r="570" spans="1:7" ht="44.25" customHeight="1" x14ac:dyDescent="0.25">
      <c r="A570" s="171" t="s">
        <v>365</v>
      </c>
      <c r="B570" s="172"/>
      <c r="C570" s="16"/>
      <c r="D570" s="16"/>
      <c r="E570" s="16"/>
      <c r="F570" s="16"/>
      <c r="G570" s="21">
        <f t="shared" si="2"/>
        <v>0</v>
      </c>
    </row>
    <row r="571" spans="1:7" ht="59.25" customHeight="1" x14ac:dyDescent="0.25">
      <c r="A571" s="171" t="s">
        <v>366</v>
      </c>
      <c r="B571" s="172"/>
      <c r="C571" s="16"/>
      <c r="D571" s="16"/>
      <c r="E571" s="16"/>
      <c r="F571" s="16"/>
      <c r="G571" s="21">
        <f t="shared" si="2"/>
        <v>0</v>
      </c>
    </row>
    <row r="572" spans="1:7" ht="44.25" customHeight="1" x14ac:dyDescent="0.25">
      <c r="A572" s="161" t="s">
        <v>367</v>
      </c>
      <c r="B572" s="161"/>
      <c r="C572" s="16"/>
      <c r="D572" s="16"/>
      <c r="E572" s="16"/>
      <c r="F572" s="16"/>
      <c r="G572" s="21">
        <f t="shared" si="2"/>
        <v>0</v>
      </c>
    </row>
    <row r="573" spans="1:7" ht="30" customHeight="1" x14ac:dyDescent="0.25">
      <c r="A573" s="161" t="s">
        <v>368</v>
      </c>
      <c r="B573" s="161"/>
      <c r="C573" s="16"/>
      <c r="D573" s="16"/>
      <c r="E573" s="16"/>
      <c r="F573" s="16"/>
      <c r="G573" s="21">
        <f t="shared" si="2"/>
        <v>0</v>
      </c>
    </row>
    <row r="574" spans="1:7" ht="15" customHeight="1" x14ac:dyDescent="0.25">
      <c r="A574" s="161" t="s">
        <v>369</v>
      </c>
      <c r="B574" s="161"/>
      <c r="C574" s="16"/>
      <c r="D574" s="16"/>
      <c r="E574" s="16"/>
      <c r="F574" s="16"/>
      <c r="G574" s="21">
        <f t="shared" si="2"/>
        <v>0</v>
      </c>
    </row>
    <row r="575" spans="1:7" ht="60" customHeight="1" x14ac:dyDescent="0.25">
      <c r="A575" s="161" t="s">
        <v>370</v>
      </c>
      <c r="B575" s="161"/>
      <c r="C575" s="16"/>
      <c r="D575" s="16"/>
      <c r="E575" s="16"/>
      <c r="F575" s="16"/>
      <c r="G575" s="21">
        <f t="shared" si="2"/>
        <v>0</v>
      </c>
    </row>
    <row r="576" spans="1:7" ht="15" customHeight="1" x14ac:dyDescent="0.25">
      <c r="A576" s="161" t="s">
        <v>371</v>
      </c>
      <c r="B576" s="161"/>
      <c r="C576" s="16"/>
      <c r="D576" s="16"/>
      <c r="E576" s="16"/>
      <c r="F576" s="16"/>
      <c r="G576" s="21">
        <f t="shared" si="2"/>
        <v>0</v>
      </c>
    </row>
    <row r="577" spans="1:7" ht="15" customHeight="1" x14ac:dyDescent="0.25">
      <c r="A577" s="161" t="s">
        <v>372</v>
      </c>
      <c r="B577" s="161"/>
      <c r="C577" s="16"/>
      <c r="D577" s="16"/>
      <c r="E577" s="16"/>
      <c r="F577" s="16"/>
      <c r="G577" s="21">
        <f t="shared" si="2"/>
        <v>0</v>
      </c>
    </row>
    <row r="578" spans="1:7" ht="45" customHeight="1" x14ac:dyDescent="0.25">
      <c r="A578" s="161" t="s">
        <v>373</v>
      </c>
      <c r="B578" s="161"/>
      <c r="C578" s="16"/>
      <c r="D578" s="16"/>
      <c r="E578" s="16"/>
      <c r="F578" s="16"/>
      <c r="G578" s="21">
        <f t="shared" si="2"/>
        <v>0</v>
      </c>
    </row>
    <row r="579" spans="1:7" ht="30" customHeight="1" x14ac:dyDescent="0.25">
      <c r="A579" s="161" t="s">
        <v>374</v>
      </c>
      <c r="B579" s="161"/>
      <c r="C579" s="16"/>
      <c r="D579" s="16"/>
      <c r="E579" s="16"/>
      <c r="F579" s="16"/>
      <c r="G579" s="21">
        <f t="shared" si="2"/>
        <v>0</v>
      </c>
    </row>
    <row r="580" spans="1:7" ht="45" customHeight="1" x14ac:dyDescent="0.25">
      <c r="A580" s="161" t="s">
        <v>375</v>
      </c>
      <c r="B580" s="161"/>
      <c r="C580" s="16"/>
      <c r="D580" s="16"/>
      <c r="E580" s="16"/>
      <c r="F580" s="16"/>
      <c r="G580" s="21">
        <f t="shared" si="2"/>
        <v>0</v>
      </c>
    </row>
    <row r="581" spans="1:7" ht="15" customHeight="1" x14ac:dyDescent="0.25">
      <c r="A581" s="161" t="s">
        <v>376</v>
      </c>
      <c r="B581" s="161"/>
      <c r="C581" s="16"/>
      <c r="D581" s="16"/>
      <c r="E581" s="16"/>
      <c r="F581" s="16"/>
      <c r="G581" s="21">
        <f t="shared" si="2"/>
        <v>0</v>
      </c>
    </row>
    <row r="582" spans="1:7" ht="30" customHeight="1" x14ac:dyDescent="0.25">
      <c r="A582" s="161" t="s">
        <v>377</v>
      </c>
      <c r="B582" s="161"/>
      <c r="C582" s="16"/>
      <c r="D582" s="16"/>
      <c r="E582" s="16"/>
      <c r="F582" s="16"/>
      <c r="G582" s="21">
        <f t="shared" si="2"/>
        <v>0</v>
      </c>
    </row>
    <row r="583" spans="1:7" ht="30" customHeight="1" x14ac:dyDescent="0.25">
      <c r="A583" s="161" t="s">
        <v>378</v>
      </c>
      <c r="B583" s="161"/>
      <c r="C583" s="16"/>
      <c r="D583" s="16"/>
      <c r="E583" s="16"/>
      <c r="F583" s="16"/>
      <c r="G583" s="21">
        <f t="shared" si="2"/>
        <v>0</v>
      </c>
    </row>
    <row r="584" spans="1:7" ht="30" customHeight="1" x14ac:dyDescent="0.25">
      <c r="A584" s="161" t="s">
        <v>379</v>
      </c>
      <c r="B584" s="161"/>
      <c r="C584" s="16"/>
      <c r="D584" s="16"/>
      <c r="E584" s="16"/>
      <c r="F584" s="16"/>
      <c r="G584" s="21">
        <f t="shared" si="2"/>
        <v>0</v>
      </c>
    </row>
    <row r="585" spans="1:7" ht="15" customHeight="1" x14ac:dyDescent="0.25">
      <c r="A585" s="162" t="s">
        <v>382</v>
      </c>
      <c r="B585" s="162"/>
    </row>
    <row r="586" spans="1:7" x14ac:dyDescent="0.25">
      <c r="A586" s="159" t="s">
        <v>380</v>
      </c>
      <c r="B586" s="159"/>
      <c r="C586" s="16"/>
      <c r="D586" s="16"/>
      <c r="E586" s="16"/>
      <c r="F586" s="16"/>
      <c r="G586" s="21">
        <f t="shared" ref="G586:G593" si="3">SUM(C586:F586)</f>
        <v>0</v>
      </c>
    </row>
    <row r="587" spans="1:7" x14ac:dyDescent="0.25">
      <c r="A587" s="207" t="s">
        <v>434</v>
      </c>
      <c r="B587" s="208"/>
      <c r="C587" s="16"/>
      <c r="D587" s="16"/>
      <c r="E587" s="16"/>
      <c r="F587" s="16"/>
      <c r="G587" s="21">
        <f t="shared" si="3"/>
        <v>0</v>
      </c>
    </row>
    <row r="588" spans="1:7" ht="30" customHeight="1" x14ac:dyDescent="0.25">
      <c r="A588" s="207" t="s">
        <v>381</v>
      </c>
      <c r="B588" s="97"/>
      <c r="C588" s="16"/>
      <c r="D588" s="16"/>
      <c r="E588" s="16"/>
      <c r="F588" s="16"/>
      <c r="G588" s="21">
        <f t="shared" si="3"/>
        <v>0</v>
      </c>
    </row>
    <row r="589" spans="1:7" ht="15" customHeight="1" x14ac:dyDescent="0.25">
      <c r="A589" s="159"/>
      <c r="B589" s="159"/>
      <c r="C589" s="16"/>
      <c r="D589" s="16"/>
      <c r="E589" s="16"/>
      <c r="F589" s="16"/>
      <c r="G589" s="21">
        <f t="shared" si="3"/>
        <v>0</v>
      </c>
    </row>
    <row r="590" spans="1:7" ht="15" customHeight="1" x14ac:dyDescent="0.25">
      <c r="A590" s="159"/>
      <c r="B590" s="159"/>
      <c r="C590" s="16"/>
      <c r="D590" s="16"/>
      <c r="E590" s="16"/>
      <c r="F590" s="16"/>
      <c r="G590" s="21">
        <f t="shared" si="3"/>
        <v>0</v>
      </c>
    </row>
    <row r="591" spans="1:7" ht="15" customHeight="1" x14ac:dyDescent="0.25">
      <c r="A591" s="159"/>
      <c r="B591" s="159"/>
      <c r="C591" s="16"/>
      <c r="D591" s="16"/>
      <c r="E591" s="16"/>
      <c r="F591" s="16"/>
      <c r="G591" s="21">
        <f t="shared" si="3"/>
        <v>0</v>
      </c>
    </row>
    <row r="592" spans="1:7" ht="15" customHeight="1" x14ac:dyDescent="0.25">
      <c r="A592" s="159"/>
      <c r="B592" s="159"/>
      <c r="C592" s="16"/>
      <c r="D592" s="16"/>
      <c r="E592" s="16"/>
      <c r="F592" s="16"/>
      <c r="G592" s="21">
        <f t="shared" si="3"/>
        <v>0</v>
      </c>
    </row>
    <row r="593" spans="1:7" x14ac:dyDescent="0.25">
      <c r="A593" s="159"/>
      <c r="B593" s="159"/>
      <c r="C593" s="16"/>
      <c r="D593" s="16"/>
      <c r="E593" s="16"/>
      <c r="F593" s="16"/>
      <c r="G593" s="21">
        <f t="shared" si="3"/>
        <v>0</v>
      </c>
    </row>
    <row r="594" spans="1:7" x14ac:dyDescent="0.25">
      <c r="A594" s="159"/>
      <c r="B594" s="159"/>
      <c r="C594" s="16"/>
      <c r="D594" s="16"/>
      <c r="E594" s="16"/>
      <c r="F594" s="16"/>
      <c r="G594" s="21">
        <f t="shared" ref="G594:G595" si="4">SUM(C594:F594)</f>
        <v>0</v>
      </c>
    </row>
    <row r="595" spans="1:7" x14ac:dyDescent="0.25">
      <c r="A595" s="105" t="s">
        <v>107</v>
      </c>
      <c r="B595" s="105"/>
      <c r="C595" s="16"/>
      <c r="D595" s="16"/>
      <c r="E595" s="16"/>
      <c r="F595" s="16"/>
      <c r="G595" s="21">
        <f t="shared" si="4"/>
        <v>0</v>
      </c>
    </row>
    <row r="596" spans="1:7" x14ac:dyDescent="0.25">
      <c r="B596" s="2" t="s">
        <v>29</v>
      </c>
      <c r="C596" s="19">
        <f>SUM(C586:C595)+SUM(C554:C584)</f>
        <v>0</v>
      </c>
      <c r="D596" s="19">
        <f t="shared" ref="D596:G596" si="5">SUM(D586:D595)+SUM(D554:D584)</f>
        <v>0</v>
      </c>
      <c r="E596" s="19">
        <f t="shared" si="5"/>
        <v>0</v>
      </c>
      <c r="F596" s="19">
        <f t="shared" si="5"/>
        <v>0</v>
      </c>
      <c r="G596" s="19">
        <f t="shared" si="5"/>
        <v>0</v>
      </c>
    </row>
    <row r="597" spans="1:7" x14ac:dyDescent="0.25">
      <c r="C597" s="160" t="str">
        <f>IF((C596=C547),"","le total n'est pas égal aux candidatures femme déclarées")</f>
        <v/>
      </c>
      <c r="D597" s="160" t="str">
        <f>IF((D596=D547),"","le total n'est pas égal aux candidatures Homme déclarées")</f>
        <v/>
      </c>
      <c r="E597" s="160" t="str">
        <f>IF((E596=E547),"","le total n'est pas égal aux candidatures transgenre déclarées")</f>
        <v/>
      </c>
      <c r="F597" s="160" t="str">
        <f>IF((F596=F547),"","le total n'est pas égal aux candidatures mineur déclarées")</f>
        <v/>
      </c>
    </row>
    <row r="598" spans="1:7" x14ac:dyDescent="0.25">
      <c r="C598" s="160"/>
      <c r="D598" s="160"/>
      <c r="E598" s="160"/>
      <c r="F598" s="160"/>
    </row>
    <row r="599" spans="1:7" x14ac:dyDescent="0.25">
      <c r="C599" s="160"/>
      <c r="D599" s="160"/>
      <c r="E599" s="160"/>
      <c r="F599" s="160"/>
    </row>
    <row r="600" spans="1:7" x14ac:dyDescent="0.25">
      <c r="C600" s="86"/>
      <c r="D600" s="86"/>
      <c r="E600" s="86"/>
      <c r="F600" s="86"/>
    </row>
    <row r="602" spans="1:7" ht="30" customHeight="1" x14ac:dyDescent="0.25">
      <c r="A602" s="105" t="s">
        <v>200</v>
      </c>
      <c r="B602" s="105"/>
      <c r="C602" s="105"/>
      <c r="D602" s="105"/>
      <c r="E602" s="105"/>
      <c r="F602" s="105"/>
      <c r="G602" s="16"/>
    </row>
    <row r="603" spans="1:7" ht="30" customHeight="1" x14ac:dyDescent="0.25">
      <c r="A603" s="105" t="s">
        <v>383</v>
      </c>
      <c r="B603" s="105"/>
      <c r="C603" s="105"/>
      <c r="D603" s="105"/>
      <c r="E603" s="105"/>
      <c r="F603" s="105"/>
      <c r="G603" s="16"/>
    </row>
    <row r="605" spans="1:7" x14ac:dyDescent="0.25">
      <c r="A605" s="95" t="s">
        <v>91</v>
      </c>
      <c r="B605" s="96"/>
      <c r="C605" s="96"/>
      <c r="D605" s="96"/>
      <c r="E605" s="96"/>
      <c r="F605" s="96"/>
      <c r="G605" s="96"/>
    </row>
    <row r="607" spans="1:7" x14ac:dyDescent="0.25">
      <c r="A607" s="98" t="s">
        <v>92</v>
      </c>
      <c r="B607" s="98"/>
      <c r="C607" s="98"/>
      <c r="D607" s="98"/>
      <c r="E607" s="98"/>
      <c r="F607" s="34">
        <f>G230</f>
        <v>0</v>
      </c>
    </row>
    <row r="608" spans="1:7" x14ac:dyDescent="0.25">
      <c r="A608" s="98" t="s">
        <v>384</v>
      </c>
      <c r="B608" s="98"/>
      <c r="C608" s="98"/>
      <c r="D608" s="98"/>
      <c r="E608" s="98"/>
      <c r="F608" s="16"/>
    </row>
    <row r="610" spans="1:7" ht="15" customHeight="1" x14ac:dyDescent="0.25">
      <c r="A610" s="163" t="s">
        <v>392</v>
      </c>
      <c r="B610" s="163"/>
      <c r="C610" s="163"/>
      <c r="D610" s="163"/>
      <c r="E610" s="163"/>
      <c r="F610" s="163"/>
      <c r="G610" s="163"/>
    </row>
    <row r="611" spans="1:7" x14ac:dyDescent="0.25">
      <c r="A611" s="56" t="s">
        <v>93</v>
      </c>
    </row>
    <row r="613" spans="1:7" ht="15" customHeight="1" x14ac:dyDescent="0.25">
      <c r="A613" s="105" t="s">
        <v>439</v>
      </c>
      <c r="B613" s="105"/>
      <c r="C613" s="105"/>
      <c r="D613" s="105"/>
      <c r="E613" s="105"/>
      <c r="F613" s="105"/>
      <c r="G613" s="16"/>
    </row>
    <row r="614" spans="1:7" ht="30" customHeight="1" x14ac:dyDescent="0.25">
      <c r="A614" s="105" t="s">
        <v>440</v>
      </c>
      <c r="B614" s="105"/>
      <c r="C614" s="105"/>
      <c r="D614" s="105"/>
      <c r="E614" s="105"/>
      <c r="F614" s="105"/>
      <c r="G614" s="16"/>
    </row>
    <row r="615" spans="1:7" ht="15" customHeight="1" x14ac:dyDescent="0.25">
      <c r="A615" s="105" t="s">
        <v>441</v>
      </c>
      <c r="B615" s="105"/>
      <c r="C615" s="105"/>
      <c r="D615" s="105"/>
      <c r="E615" s="105"/>
      <c r="F615" s="105"/>
      <c r="G615" s="16"/>
    </row>
    <row r="616" spans="1:7" ht="15" customHeight="1" x14ac:dyDescent="0.25">
      <c r="A616" s="105" t="s">
        <v>442</v>
      </c>
      <c r="B616" s="105"/>
      <c r="C616" s="105"/>
      <c r="D616" s="105"/>
      <c r="E616" s="105"/>
      <c r="F616" s="105"/>
      <c r="G616" s="16"/>
    </row>
    <row r="617" spans="1:7" ht="15" customHeight="1" x14ac:dyDescent="0.25">
      <c r="A617" s="105" t="s">
        <v>443</v>
      </c>
      <c r="B617" s="105"/>
      <c r="C617" s="105"/>
      <c r="D617" s="105"/>
      <c r="E617" s="105"/>
      <c r="F617" s="105"/>
      <c r="G617" s="16"/>
    </row>
    <row r="618" spans="1:7" ht="15" customHeight="1" x14ac:dyDescent="0.25">
      <c r="A618" s="105" t="s">
        <v>444</v>
      </c>
      <c r="B618" s="105"/>
      <c r="C618" s="105"/>
      <c r="D618" s="105"/>
      <c r="E618" s="105"/>
      <c r="F618" s="105"/>
      <c r="G618" s="16"/>
    </row>
    <row r="619" spans="1:7" ht="15" customHeight="1" x14ac:dyDescent="0.25">
      <c r="A619" s="105" t="s">
        <v>419</v>
      </c>
      <c r="B619" s="105"/>
      <c r="C619" s="105"/>
      <c r="D619" s="105"/>
      <c r="E619" s="105"/>
      <c r="F619" s="105"/>
      <c r="G619" s="16"/>
    </row>
    <row r="620" spans="1:7" ht="30" customHeight="1" x14ac:dyDescent="0.25">
      <c r="A620" s="105" t="s">
        <v>420</v>
      </c>
      <c r="B620" s="105"/>
      <c r="C620" s="105"/>
      <c r="D620" s="105"/>
      <c r="E620" s="105"/>
      <c r="F620" s="105"/>
      <c r="G620" s="16"/>
    </row>
    <row r="621" spans="1:7" ht="15" customHeight="1" x14ac:dyDescent="0.25">
      <c r="A621" s="105" t="s">
        <v>94</v>
      </c>
      <c r="B621" s="105"/>
      <c r="C621" s="105"/>
      <c r="D621" s="105"/>
      <c r="E621" s="105"/>
      <c r="F621" s="105"/>
      <c r="G621" s="16"/>
    </row>
    <row r="622" spans="1:7" ht="30" customHeight="1" x14ac:dyDescent="0.25">
      <c r="A622" s="105" t="s">
        <v>385</v>
      </c>
      <c r="B622" s="105"/>
      <c r="C622" s="105"/>
      <c r="D622" s="105"/>
      <c r="E622" s="105"/>
      <c r="F622" s="105"/>
      <c r="G622" s="16"/>
    </row>
    <row r="623" spans="1:7" ht="15" customHeight="1" x14ac:dyDescent="0.25">
      <c r="A623" s="105" t="s">
        <v>386</v>
      </c>
      <c r="B623" s="105"/>
      <c r="C623" s="105"/>
      <c r="D623" s="105"/>
      <c r="E623" s="105"/>
      <c r="F623" s="105"/>
      <c r="G623" s="16"/>
    </row>
    <row r="624" spans="1:7" ht="15" customHeight="1" x14ac:dyDescent="0.25">
      <c r="A624" s="105" t="s">
        <v>95</v>
      </c>
      <c r="B624" s="105"/>
      <c r="C624" s="105"/>
      <c r="D624" s="105"/>
      <c r="E624" s="105"/>
      <c r="F624" s="105"/>
      <c r="G624" s="16"/>
    </row>
    <row r="625" spans="1:7" ht="15" customHeight="1" x14ac:dyDescent="0.25">
      <c r="A625" s="105" t="s">
        <v>387</v>
      </c>
      <c r="B625" s="105"/>
      <c r="C625" s="105"/>
      <c r="D625" s="105"/>
      <c r="E625" s="105"/>
      <c r="F625" s="105"/>
      <c r="G625" s="16"/>
    </row>
    <row r="626" spans="1:7" ht="15" customHeight="1" x14ac:dyDescent="0.25">
      <c r="A626" s="105" t="s">
        <v>96</v>
      </c>
      <c r="B626" s="105"/>
      <c r="C626" s="105"/>
      <c r="D626" s="105"/>
      <c r="E626" s="105"/>
      <c r="F626" s="105"/>
      <c r="G626" s="16"/>
    </row>
    <row r="627" spans="1:7" ht="15" customHeight="1" x14ac:dyDescent="0.25">
      <c r="A627" s="105" t="s">
        <v>98</v>
      </c>
      <c r="B627" s="105"/>
      <c r="C627" s="105"/>
      <c r="D627" s="105"/>
      <c r="E627" s="105"/>
      <c r="F627" s="105"/>
      <c r="G627" s="16"/>
    </row>
    <row r="628" spans="1:7" ht="15" customHeight="1" x14ac:dyDescent="0.25">
      <c r="A628" s="105" t="s">
        <v>388</v>
      </c>
      <c r="B628" s="105"/>
      <c r="C628" s="105"/>
      <c r="D628" s="105"/>
      <c r="E628" s="105"/>
      <c r="F628" s="105"/>
      <c r="G628" s="16"/>
    </row>
    <row r="629" spans="1:7" ht="15" customHeight="1" x14ac:dyDescent="0.25">
      <c r="A629" s="105" t="s">
        <v>389</v>
      </c>
      <c r="B629" s="105"/>
      <c r="C629" s="105"/>
      <c r="D629" s="105"/>
      <c r="E629" s="105"/>
      <c r="F629" s="105"/>
      <c r="G629" s="16"/>
    </row>
    <row r="630" spans="1:7" ht="15" customHeight="1" x14ac:dyDescent="0.25">
      <c r="A630" s="105" t="s">
        <v>390</v>
      </c>
      <c r="B630" s="105"/>
      <c r="C630" s="105"/>
      <c r="D630" s="105"/>
      <c r="E630" s="105"/>
      <c r="F630" s="105"/>
      <c r="G630" s="16"/>
    </row>
    <row r="631" spans="1:7" ht="15" customHeight="1" x14ac:dyDescent="0.25">
      <c r="A631" s="105" t="s">
        <v>391</v>
      </c>
      <c r="B631" s="105"/>
      <c r="C631" s="105"/>
      <c r="D631" s="105"/>
      <c r="E631" s="105"/>
      <c r="F631" s="105"/>
      <c r="G631" s="16"/>
    </row>
    <row r="632" spans="1:7" x14ac:dyDescent="0.25">
      <c r="A632" t="s">
        <v>97</v>
      </c>
    </row>
    <row r="633" spans="1:7" x14ac:dyDescent="0.25">
      <c r="A633" s="138"/>
      <c r="B633" s="138"/>
      <c r="C633" s="138"/>
      <c r="D633" s="138"/>
      <c r="E633" s="138"/>
      <c r="F633" s="138"/>
      <c r="G633" s="16"/>
    </row>
    <row r="634" spans="1:7" x14ac:dyDescent="0.25">
      <c r="A634" s="138"/>
      <c r="B634" s="138"/>
      <c r="C634" s="138"/>
      <c r="D634" s="138"/>
      <c r="E634" s="138"/>
      <c r="F634" s="138"/>
      <c r="G634" s="16"/>
    </row>
    <row r="635" spans="1:7" x14ac:dyDescent="0.25">
      <c r="A635" s="138"/>
      <c r="B635" s="138"/>
      <c r="C635" s="138"/>
      <c r="D635" s="138"/>
      <c r="E635" s="138"/>
      <c r="F635" s="138"/>
      <c r="G635" s="16"/>
    </row>
    <row r="636" spans="1:7" x14ac:dyDescent="0.25">
      <c r="A636" s="87" t="s">
        <v>107</v>
      </c>
      <c r="B636" s="88"/>
      <c r="C636" s="89"/>
      <c r="D636" s="89"/>
      <c r="E636" s="89"/>
      <c r="F636" s="90"/>
      <c r="G636" s="16"/>
    </row>
    <row r="637" spans="1:7" x14ac:dyDescent="0.25">
      <c r="F637" s="2" t="s">
        <v>72</v>
      </c>
      <c r="G637" s="18">
        <f>SUM(G613:G632)+SUM(G633:G635)</f>
        <v>0</v>
      </c>
    </row>
    <row r="638" spans="1:7" x14ac:dyDescent="0.25">
      <c r="F638" s="142" t="str">
        <f>IF((G637=G230),"","Le total ne correspond pas au nombre de personnes admises dans l'année indiqué en IV")</f>
        <v/>
      </c>
      <c r="G638" s="142"/>
    </row>
    <row r="639" spans="1:7" x14ac:dyDescent="0.25">
      <c r="F639" s="142"/>
      <c r="G639" s="142"/>
    </row>
    <row r="640" spans="1:7" x14ac:dyDescent="0.25">
      <c r="F640" s="133"/>
      <c r="G640" s="133"/>
    </row>
    <row r="641" spans="1:7" x14ac:dyDescent="0.25">
      <c r="F641" s="164"/>
      <c r="G641" s="164"/>
    </row>
    <row r="642" spans="1:7" x14ac:dyDescent="0.25">
      <c r="A642" s="95" t="s">
        <v>100</v>
      </c>
      <c r="B642" s="96"/>
      <c r="C642" s="96"/>
      <c r="D642" s="96"/>
      <c r="E642" s="96"/>
      <c r="F642" s="96"/>
      <c r="G642" s="96"/>
    </row>
    <row r="643" spans="1:7" x14ac:dyDescent="0.25">
      <c r="A643" s="38"/>
      <c r="B643" s="3"/>
      <c r="C643" s="3"/>
      <c r="D643" s="3"/>
      <c r="E643" s="3"/>
      <c r="F643" s="3"/>
      <c r="G643" s="3"/>
    </row>
    <row r="644" spans="1:7" x14ac:dyDescent="0.25">
      <c r="A644" t="s">
        <v>393</v>
      </c>
      <c r="F644" s="16"/>
    </row>
    <row r="645" spans="1:7" ht="15" customHeight="1" x14ac:dyDescent="0.25">
      <c r="A645" s="87" t="s">
        <v>177</v>
      </c>
      <c r="B645" s="88"/>
      <c r="C645" s="88"/>
      <c r="D645" s="209"/>
      <c r="E645" s="210"/>
      <c r="F645" s="21">
        <f>G547-F607-F644</f>
        <v>0</v>
      </c>
    </row>
    <row r="646" spans="1:7" x14ac:dyDescent="0.25">
      <c r="A646" s="26"/>
    </row>
    <row r="647" spans="1:7" ht="15" customHeight="1" x14ac:dyDescent="0.25">
      <c r="A647" s="87" t="s">
        <v>101</v>
      </c>
      <c r="B647" s="88"/>
      <c r="C647" s="89"/>
      <c r="D647" s="89"/>
      <c r="E647" s="89"/>
      <c r="F647" s="90"/>
      <c r="G647" s="16"/>
    </row>
    <row r="648" spans="1:7" ht="15" customHeight="1" x14ac:dyDescent="0.25">
      <c r="A648" s="87" t="s">
        <v>102</v>
      </c>
      <c r="B648" s="88"/>
      <c r="C648" s="89"/>
      <c r="D648" s="89"/>
      <c r="E648" s="89"/>
      <c r="F648" s="90"/>
      <c r="G648" s="16"/>
    </row>
    <row r="649" spans="1:7" ht="29.25" customHeight="1" x14ac:dyDescent="0.25">
      <c r="A649" s="87" t="s">
        <v>105</v>
      </c>
      <c r="B649" s="88"/>
      <c r="C649" s="88"/>
      <c r="D649" s="88"/>
      <c r="E649" s="88"/>
      <c r="F649" s="97"/>
      <c r="G649" s="16"/>
    </row>
    <row r="650" spans="1:7" ht="15" customHeight="1" x14ac:dyDescent="0.25">
      <c r="A650" s="87" t="s">
        <v>103</v>
      </c>
      <c r="B650" s="88"/>
      <c r="C650" s="89"/>
      <c r="D650" s="89"/>
      <c r="E650" s="89"/>
      <c r="F650" s="90"/>
      <c r="G650" s="16"/>
    </row>
    <row r="651" spans="1:7" ht="15" customHeight="1" x14ac:dyDescent="0.25">
      <c r="A651" s="87" t="s">
        <v>104</v>
      </c>
      <c r="B651" s="88"/>
      <c r="C651" s="89"/>
      <c r="D651" s="89"/>
      <c r="E651" s="89"/>
      <c r="F651" s="90"/>
      <c r="G651" s="16"/>
    </row>
    <row r="652" spans="1:7" ht="30" customHeight="1" x14ac:dyDescent="0.25">
      <c r="A652" s="87" t="s">
        <v>394</v>
      </c>
      <c r="B652" s="88"/>
      <c r="C652" s="89"/>
      <c r="D652" s="89"/>
      <c r="E652" s="89"/>
      <c r="F652" s="90"/>
      <c r="G652" s="16"/>
    </row>
    <row r="653" spans="1:7" ht="14.25" customHeight="1" x14ac:dyDescent="0.25">
      <c r="A653" s="87" t="s">
        <v>395</v>
      </c>
      <c r="B653" s="88"/>
      <c r="C653" s="89"/>
      <c r="D653" s="89"/>
      <c r="E653" s="89"/>
      <c r="F653" s="90"/>
      <c r="G653" s="16"/>
    </row>
    <row r="654" spans="1:7" ht="30" customHeight="1" x14ac:dyDescent="0.25">
      <c r="A654" s="87" t="s">
        <v>430</v>
      </c>
      <c r="B654" s="88"/>
      <c r="C654" s="89"/>
      <c r="D654" s="89"/>
      <c r="E654" s="89"/>
      <c r="F654" s="90"/>
      <c r="G654" s="16"/>
    </row>
    <row r="655" spans="1:7" ht="15" customHeight="1" x14ac:dyDescent="0.25">
      <c r="A655" s="87" t="s">
        <v>396</v>
      </c>
      <c r="B655" s="88"/>
      <c r="C655" s="89"/>
      <c r="D655" s="89"/>
      <c r="E655" s="89"/>
      <c r="F655" s="90"/>
      <c r="G655" s="16"/>
    </row>
    <row r="656" spans="1:7" ht="30" customHeight="1" x14ac:dyDescent="0.25">
      <c r="A656" s="87" t="s">
        <v>397</v>
      </c>
      <c r="B656" s="88"/>
      <c r="C656" s="89"/>
      <c r="D656" s="89"/>
      <c r="E656" s="89"/>
      <c r="F656" s="90"/>
      <c r="G656" s="16"/>
    </row>
    <row r="657" spans="1:7" ht="15" customHeight="1" x14ac:dyDescent="0.25">
      <c r="A657" s="87" t="s">
        <v>178</v>
      </c>
      <c r="B657" s="88"/>
      <c r="C657" s="89"/>
      <c r="D657" s="89"/>
      <c r="E657" s="89"/>
      <c r="F657" s="90"/>
      <c r="G657" s="16"/>
    </row>
    <row r="658" spans="1:7" ht="15" customHeight="1" x14ac:dyDescent="0.25">
      <c r="A658" s="87" t="s">
        <v>176</v>
      </c>
      <c r="B658" s="88"/>
      <c r="C658" s="89"/>
      <c r="D658" s="89"/>
      <c r="E658" s="89"/>
      <c r="F658" s="90"/>
      <c r="G658" s="16"/>
    </row>
    <row r="659" spans="1:7" ht="30" customHeight="1" x14ac:dyDescent="0.25">
      <c r="A659" s="87" t="s">
        <v>398</v>
      </c>
      <c r="B659" s="89"/>
      <c r="C659" s="89"/>
      <c r="D659" s="89"/>
      <c r="E659" s="89"/>
      <c r="F659" s="90"/>
      <c r="G659" s="16"/>
    </row>
    <row r="660" spans="1:7" ht="15" customHeight="1" x14ac:dyDescent="0.25">
      <c r="A660" s="87" t="s">
        <v>106</v>
      </c>
      <c r="B660" s="88"/>
      <c r="C660" s="89"/>
      <c r="D660" s="89"/>
      <c r="E660" s="89"/>
      <c r="F660" s="90"/>
      <c r="G660" s="16"/>
    </row>
    <row r="661" spans="1:7" x14ac:dyDescent="0.25">
      <c r="A661" t="s">
        <v>97</v>
      </c>
      <c r="B661" s="56"/>
    </row>
    <row r="662" spans="1:7" x14ac:dyDescent="0.25">
      <c r="A662" s="138"/>
      <c r="B662" s="138"/>
      <c r="C662" s="138"/>
      <c r="D662" s="138"/>
      <c r="E662" s="138"/>
      <c r="F662" s="138"/>
      <c r="G662" s="16"/>
    </row>
    <row r="663" spans="1:7" x14ac:dyDescent="0.25">
      <c r="A663" s="138"/>
      <c r="B663" s="138"/>
      <c r="C663" s="138"/>
      <c r="D663" s="138"/>
      <c r="E663" s="138"/>
      <c r="F663" s="138"/>
      <c r="G663" s="16"/>
    </row>
    <row r="664" spans="1:7" x14ac:dyDescent="0.25">
      <c r="A664" s="138"/>
      <c r="B664" s="138"/>
      <c r="C664" s="138"/>
      <c r="D664" s="138"/>
      <c r="E664" s="138"/>
      <c r="F664" s="138"/>
      <c r="G664" s="16"/>
    </row>
    <row r="665" spans="1:7" x14ac:dyDescent="0.25">
      <c r="A665" s="138"/>
      <c r="B665" s="138"/>
      <c r="C665" s="138"/>
      <c r="D665" s="138"/>
      <c r="E665" s="138"/>
      <c r="F665" s="138"/>
      <c r="G665" s="16"/>
    </row>
    <row r="666" spans="1:7" x14ac:dyDescent="0.25">
      <c r="A666" s="87" t="s">
        <v>107</v>
      </c>
      <c r="B666" s="88"/>
      <c r="C666" s="89"/>
      <c r="D666" s="89"/>
      <c r="E666" s="89"/>
      <c r="F666" s="90"/>
      <c r="G666" s="16"/>
    </row>
    <row r="667" spans="1:7" x14ac:dyDescent="0.25">
      <c r="F667" s="2" t="s">
        <v>72</v>
      </c>
      <c r="G667" s="19">
        <f>SUM(G647:G661)+SUM(G662:G665)</f>
        <v>0</v>
      </c>
    </row>
    <row r="668" spans="1:7" x14ac:dyDescent="0.25">
      <c r="F668" s="142" t="str">
        <f>IF((G667=F645),"","Le total ne correspond pas au nombre de refus d'admission calculé")</f>
        <v/>
      </c>
      <c r="G668" s="142"/>
    </row>
    <row r="669" spans="1:7" x14ac:dyDescent="0.25">
      <c r="F669" s="142"/>
      <c r="G669" s="142"/>
    </row>
    <row r="670" spans="1:7" x14ac:dyDescent="0.25">
      <c r="F670" s="133"/>
      <c r="G670" s="133"/>
    </row>
    <row r="671" spans="1:7" x14ac:dyDescent="0.25">
      <c r="F671" s="164"/>
      <c r="G671" s="164"/>
    </row>
    <row r="673" spans="1:7" x14ac:dyDescent="0.25">
      <c r="A673" t="s">
        <v>21</v>
      </c>
    </row>
    <row r="674" spans="1:7" x14ac:dyDescent="0.25">
      <c r="A674" s="167"/>
      <c r="B674" s="167"/>
      <c r="C674" s="167"/>
      <c r="D674" s="167"/>
      <c r="E674" s="167"/>
      <c r="F674" s="167"/>
      <c r="G674" s="167"/>
    </row>
    <row r="675" spans="1:7" x14ac:dyDescent="0.25">
      <c r="A675" s="167"/>
      <c r="B675" s="167"/>
      <c r="C675" s="167"/>
      <c r="D675" s="167"/>
      <c r="E675" s="167"/>
      <c r="F675" s="167"/>
      <c r="G675" s="167"/>
    </row>
    <row r="676" spans="1:7" x14ac:dyDescent="0.25">
      <c r="A676" s="167"/>
      <c r="B676" s="167"/>
      <c r="C676" s="167"/>
      <c r="D676" s="167"/>
      <c r="E676" s="167"/>
      <c r="F676" s="167"/>
      <c r="G676" s="167"/>
    </row>
    <row r="677" spans="1:7" x14ac:dyDescent="0.25">
      <c r="A677" s="167"/>
      <c r="B677" s="167"/>
      <c r="C677" s="167"/>
      <c r="D677" s="167"/>
      <c r="E677" s="167"/>
      <c r="F677" s="167"/>
      <c r="G677" s="167"/>
    </row>
    <row r="678" spans="1:7" x14ac:dyDescent="0.25">
      <c r="A678" s="167"/>
      <c r="B678" s="167"/>
      <c r="C678" s="167"/>
      <c r="D678" s="167"/>
      <c r="E678" s="167"/>
      <c r="F678" s="167"/>
      <c r="G678" s="167"/>
    </row>
    <row r="679" spans="1:7" x14ac:dyDescent="0.25">
      <c r="A679" s="167"/>
      <c r="B679" s="167"/>
      <c r="C679" s="167"/>
      <c r="D679" s="167"/>
      <c r="E679" s="167"/>
      <c r="F679" s="167"/>
      <c r="G679" s="167"/>
    </row>
    <row r="680" spans="1:7" x14ac:dyDescent="0.25">
      <c r="A680" s="167"/>
      <c r="B680" s="167"/>
      <c r="C680" s="167"/>
      <c r="D680" s="167"/>
      <c r="E680" s="167"/>
      <c r="F680" s="167"/>
      <c r="G680" s="167"/>
    </row>
    <row r="681" spans="1:7" x14ac:dyDescent="0.25">
      <c r="A681" s="167"/>
      <c r="B681" s="167"/>
      <c r="C681" s="167"/>
      <c r="D681" s="167"/>
      <c r="E681" s="167"/>
      <c r="F681" s="167"/>
      <c r="G681" s="167"/>
    </row>
    <row r="682" spans="1:7" x14ac:dyDescent="0.25">
      <c r="A682" s="167"/>
      <c r="B682" s="167"/>
      <c r="C682" s="167"/>
      <c r="D682" s="167"/>
      <c r="E682" s="167"/>
      <c r="F682" s="167"/>
      <c r="G682" s="167"/>
    </row>
    <row r="683" spans="1:7" x14ac:dyDescent="0.25">
      <c r="A683" s="167"/>
      <c r="B683" s="167"/>
      <c r="C683" s="167"/>
      <c r="D683" s="167"/>
      <c r="E683" s="167"/>
      <c r="F683" s="167"/>
      <c r="G683" s="167"/>
    </row>
    <row r="684" spans="1:7" x14ac:dyDescent="0.25">
      <c r="A684" s="167"/>
      <c r="B684" s="167"/>
      <c r="C684" s="167"/>
      <c r="D684" s="167"/>
      <c r="E684" s="167"/>
      <c r="F684" s="167"/>
      <c r="G684" s="167"/>
    </row>
    <row r="685" spans="1:7" x14ac:dyDescent="0.25">
      <c r="A685" s="167"/>
      <c r="B685" s="167"/>
      <c r="C685" s="167"/>
      <c r="D685" s="167"/>
      <c r="E685" s="167"/>
      <c r="F685" s="167"/>
      <c r="G685" s="167"/>
    </row>
    <row r="687" spans="1:7" x14ac:dyDescent="0.25">
      <c r="A687" s="93" t="s">
        <v>108</v>
      </c>
      <c r="B687" s="94"/>
      <c r="C687" s="94"/>
      <c r="D687" s="94"/>
      <c r="E687" s="94"/>
      <c r="F687" s="94"/>
      <c r="G687" s="94"/>
    </row>
    <row r="688" spans="1:7" ht="29.25" customHeight="1" x14ac:dyDescent="0.25">
      <c r="A688" s="117" t="s">
        <v>109</v>
      </c>
      <c r="B688" s="164"/>
      <c r="C688" s="164"/>
      <c r="D688" s="164"/>
      <c r="E688" s="164"/>
      <c r="F688" s="164"/>
      <c r="G688" s="164"/>
    </row>
    <row r="689" spans="1:7" x14ac:dyDescent="0.25">
      <c r="A689" s="95" t="s">
        <v>113</v>
      </c>
      <c r="B689" s="96"/>
      <c r="C689" s="96"/>
      <c r="D689" s="96"/>
      <c r="E689" s="96"/>
      <c r="F689" s="96"/>
      <c r="G689" s="96"/>
    </row>
    <row r="690" spans="1:7" x14ac:dyDescent="0.25">
      <c r="A690" s="76"/>
      <c r="B690" s="76"/>
      <c r="C690" s="76"/>
      <c r="D690" s="76"/>
      <c r="E690" s="76"/>
      <c r="F690" s="76"/>
    </row>
    <row r="691" spans="1:7" x14ac:dyDescent="0.25">
      <c r="A691" s="168" t="s">
        <v>399</v>
      </c>
      <c r="B691" s="118"/>
      <c r="C691" s="118"/>
      <c r="D691" s="118"/>
      <c r="E691" s="118"/>
      <c r="F691" s="16"/>
      <c r="G691" s="38"/>
    </row>
    <row r="692" spans="1:7" x14ac:dyDescent="0.25">
      <c r="A692" s="168" t="s">
        <v>400</v>
      </c>
      <c r="B692" s="118"/>
      <c r="C692" s="118"/>
      <c r="D692" s="118"/>
      <c r="E692" s="118"/>
      <c r="F692" s="75"/>
      <c r="G692" s="38"/>
    </row>
    <row r="693" spans="1:7" x14ac:dyDescent="0.25">
      <c r="A693" s="168" t="s">
        <v>401</v>
      </c>
      <c r="B693" s="118"/>
      <c r="C693" s="118"/>
      <c r="D693" s="118"/>
      <c r="E693" s="118"/>
      <c r="F693" s="75"/>
      <c r="G693" s="38"/>
    </row>
    <row r="694" spans="1:7" ht="15" customHeight="1" x14ac:dyDescent="0.25">
      <c r="A694" s="168" t="s">
        <v>429</v>
      </c>
      <c r="B694" s="118"/>
      <c r="C694" s="118"/>
      <c r="D694" s="118"/>
      <c r="E694" s="118"/>
      <c r="F694" s="75"/>
      <c r="G694" s="38"/>
    </row>
    <row r="695" spans="1:7" x14ac:dyDescent="0.25">
      <c r="A695" s="36"/>
      <c r="B695" s="19"/>
      <c r="C695" s="3"/>
      <c r="D695" s="19"/>
      <c r="E695" s="44" t="s">
        <v>29</v>
      </c>
      <c r="F695" s="69">
        <f>SUM(F691:F694)</f>
        <v>0</v>
      </c>
      <c r="G695" s="3"/>
    </row>
    <row r="696" spans="1:7" x14ac:dyDescent="0.25">
      <c r="B696" s="165"/>
      <c r="C696" s="165"/>
      <c r="D696" s="142" t="str">
        <f>IF((F695=G228),"","Le total ne correspond pas au nombre de personnes accompagnées de la file active indiqué au IV.")</f>
        <v/>
      </c>
      <c r="E696" s="142"/>
      <c r="F696" s="160"/>
      <c r="G696" s="160"/>
    </row>
    <row r="697" spans="1:7" x14ac:dyDescent="0.25">
      <c r="B697" s="165"/>
      <c r="C697" s="165"/>
      <c r="D697" s="142"/>
      <c r="E697" s="142"/>
      <c r="F697" s="160"/>
      <c r="G697" s="160"/>
    </row>
    <row r="698" spans="1:7" x14ac:dyDescent="0.25">
      <c r="B698" s="166"/>
      <c r="C698" s="166"/>
      <c r="D698" s="142"/>
      <c r="E698" s="142"/>
      <c r="F698" s="160"/>
      <c r="G698" s="160"/>
    </row>
    <row r="699" spans="1:7" x14ac:dyDescent="0.25">
      <c r="A699" s="95" t="s">
        <v>114</v>
      </c>
      <c r="B699" s="96"/>
      <c r="C699" s="96"/>
      <c r="D699" s="96"/>
      <c r="E699" s="96"/>
      <c r="F699" s="96"/>
      <c r="G699" s="96"/>
    </row>
    <row r="700" spans="1:7" x14ac:dyDescent="0.25">
      <c r="A700" s="38"/>
      <c r="B700" s="3"/>
      <c r="C700" s="3"/>
      <c r="D700" s="3"/>
      <c r="E700" s="3"/>
      <c r="F700" s="3"/>
      <c r="G700" s="3"/>
    </row>
    <row r="701" spans="1:7" x14ac:dyDescent="0.25">
      <c r="A701" t="s">
        <v>111</v>
      </c>
    </row>
    <row r="702" spans="1:7" x14ac:dyDescent="0.25">
      <c r="A702" s="105" t="s">
        <v>179</v>
      </c>
      <c r="B702" s="105"/>
      <c r="C702" s="105"/>
      <c r="D702" s="105"/>
      <c r="E702" s="16"/>
    </row>
    <row r="703" spans="1:7" x14ac:dyDescent="0.25">
      <c r="A703" s="105" t="s">
        <v>180</v>
      </c>
      <c r="B703" s="105"/>
      <c r="C703" s="105"/>
      <c r="D703" s="105"/>
      <c r="E703" s="16"/>
    </row>
    <row r="704" spans="1:7" x14ac:dyDescent="0.25">
      <c r="A704" s="105" t="s">
        <v>181</v>
      </c>
      <c r="B704" s="105"/>
      <c r="C704" s="105"/>
      <c r="D704" s="105"/>
      <c r="E704" s="16"/>
    </row>
    <row r="705" spans="1:7" x14ac:dyDescent="0.25">
      <c r="A705" s="56" t="s">
        <v>110</v>
      </c>
      <c r="F705" s="142" t="str">
        <f>IF((E709=G228),"","Le total ne correspond pas à la file active totale indiquée au IV.")</f>
        <v/>
      </c>
      <c r="G705" s="142"/>
    </row>
    <row r="706" spans="1:7" x14ac:dyDescent="0.25">
      <c r="A706" s="138"/>
      <c r="B706" s="138"/>
      <c r="C706" s="138"/>
      <c r="D706" s="138"/>
      <c r="E706" s="16"/>
      <c r="F706" s="142"/>
      <c r="G706" s="142"/>
    </row>
    <row r="707" spans="1:7" x14ac:dyDescent="0.25">
      <c r="A707" s="138"/>
      <c r="B707" s="138"/>
      <c r="C707" s="138"/>
      <c r="D707" s="138"/>
      <c r="E707" s="16"/>
      <c r="F707" s="133"/>
      <c r="G707" s="133"/>
    </row>
    <row r="708" spans="1:7" x14ac:dyDescent="0.25">
      <c r="A708" s="170" t="s">
        <v>112</v>
      </c>
      <c r="B708" s="170"/>
      <c r="C708" s="170"/>
      <c r="D708" s="170"/>
      <c r="E708" s="16"/>
      <c r="F708" s="133"/>
      <c r="G708" s="133"/>
    </row>
    <row r="709" spans="1:7" x14ac:dyDescent="0.25">
      <c r="D709" s="2" t="s">
        <v>72</v>
      </c>
      <c r="E709" s="19">
        <f>E702+E703+E704+E706+E707+E708</f>
        <v>0</v>
      </c>
      <c r="F709" s="164"/>
      <c r="G709" s="164"/>
    </row>
    <row r="711" spans="1:7" x14ac:dyDescent="0.25">
      <c r="A711" s="95" t="s">
        <v>115</v>
      </c>
      <c r="B711" s="96"/>
      <c r="C711" s="96"/>
      <c r="D711" s="96"/>
      <c r="E711" s="96"/>
      <c r="F711" s="96"/>
      <c r="G711" s="96"/>
    </row>
    <row r="713" spans="1:7" x14ac:dyDescent="0.25">
      <c r="A713" t="s">
        <v>111</v>
      </c>
    </row>
    <row r="714" spans="1:7" x14ac:dyDescent="0.25">
      <c r="A714" s="168" t="s">
        <v>182</v>
      </c>
      <c r="B714" s="168"/>
      <c r="C714" s="118"/>
      <c r="D714" s="16"/>
    </row>
    <row r="715" spans="1:7" ht="15" customHeight="1" x14ac:dyDescent="0.25">
      <c r="A715" s="168" t="s">
        <v>402</v>
      </c>
      <c r="B715" s="168"/>
      <c r="C715" s="118"/>
      <c r="D715" s="16"/>
    </row>
    <row r="716" spans="1:7" x14ac:dyDescent="0.25">
      <c r="A716" s="168" t="s">
        <v>107</v>
      </c>
      <c r="B716" s="168"/>
      <c r="C716" s="118"/>
      <c r="D716" s="16"/>
      <c r="E716" s="37"/>
    </row>
    <row r="717" spans="1:7" x14ac:dyDescent="0.25">
      <c r="B717" s="2"/>
      <c r="C717" s="44" t="s">
        <v>29</v>
      </c>
      <c r="D717" s="69">
        <f>SUM(D714:D716)</f>
        <v>0</v>
      </c>
      <c r="E717" s="39"/>
    </row>
    <row r="718" spans="1:7" x14ac:dyDescent="0.25">
      <c r="B718" s="169" t="str">
        <f>IF((D717=G228),"","Le total ne correspond pas à la file active totale indiquée au IV.")</f>
        <v/>
      </c>
      <c r="C718" s="169"/>
      <c r="D718" s="169"/>
      <c r="E718" s="169"/>
    </row>
    <row r="719" spans="1:7" x14ac:dyDescent="0.25">
      <c r="B719" s="169"/>
      <c r="C719" s="169"/>
      <c r="D719" s="169"/>
      <c r="E719" s="169"/>
    </row>
    <row r="720" spans="1:7" ht="33.75" customHeight="1" x14ac:dyDescent="0.25">
      <c r="A720" s="173" t="s">
        <v>117</v>
      </c>
      <c r="B720" s="173"/>
      <c r="C720" s="173"/>
      <c r="D720" s="173"/>
      <c r="E720" s="173"/>
      <c r="F720" s="173"/>
      <c r="G720" s="173"/>
    </row>
    <row r="722" spans="1:7" ht="29.25" customHeight="1" x14ac:dyDescent="0.25">
      <c r="A722" s="105" t="s">
        <v>116</v>
      </c>
      <c r="B722" s="105"/>
      <c r="C722" s="105"/>
      <c r="D722" s="105"/>
      <c r="E722" s="105"/>
      <c r="F722" s="105"/>
      <c r="G722" s="16"/>
    </row>
    <row r="724" spans="1:7" x14ac:dyDescent="0.25">
      <c r="A724" t="s">
        <v>118</v>
      </c>
    </row>
    <row r="726" spans="1:7" ht="15" customHeight="1" x14ac:dyDescent="0.25">
      <c r="A726" s="105" t="s">
        <v>119</v>
      </c>
      <c r="B726" s="105"/>
      <c r="C726" s="121"/>
      <c r="D726" s="121"/>
      <c r="E726" s="16"/>
      <c r="F726" s="142" t="str">
        <f>IF((E730=G722),"","Le total ne correspond pas au nombre de personnes sous main de justice indiqué ci-dessus")</f>
        <v/>
      </c>
      <c r="G726" s="142"/>
    </row>
    <row r="727" spans="1:7" ht="15" customHeight="1" x14ac:dyDescent="0.25">
      <c r="A727" s="105" t="s">
        <v>120</v>
      </c>
      <c r="B727" s="105"/>
      <c r="C727" s="121"/>
      <c r="D727" s="121"/>
      <c r="E727" s="16"/>
      <c r="F727" s="142"/>
      <c r="G727" s="142"/>
    </row>
    <row r="728" spans="1:7" ht="15" customHeight="1" x14ac:dyDescent="0.25">
      <c r="A728" s="105" t="s">
        <v>121</v>
      </c>
      <c r="B728" s="105"/>
      <c r="C728" s="121"/>
      <c r="D728" s="121"/>
      <c r="E728" s="16"/>
      <c r="F728" s="133"/>
      <c r="G728" s="133"/>
    </row>
    <row r="729" spans="1:7" ht="15" customHeight="1" x14ac:dyDescent="0.25">
      <c r="A729" s="105" t="s">
        <v>107</v>
      </c>
      <c r="B729" s="105"/>
      <c r="C729" s="121"/>
      <c r="D729" s="121"/>
      <c r="E729" s="16"/>
      <c r="F729" s="133"/>
      <c r="G729" s="133"/>
    </row>
    <row r="730" spans="1:7" x14ac:dyDescent="0.25">
      <c r="D730" s="2" t="s">
        <v>72</v>
      </c>
      <c r="E730" s="19">
        <f>SUM(E726:E729)</f>
        <v>0</v>
      </c>
      <c r="F730" s="164"/>
      <c r="G730" s="164"/>
    </row>
    <row r="731" spans="1:7" x14ac:dyDescent="0.25">
      <c r="A731" s="56" t="s">
        <v>21</v>
      </c>
    </row>
    <row r="732" spans="1:7" x14ac:dyDescent="0.25">
      <c r="A732" s="167"/>
      <c r="B732" s="167"/>
      <c r="C732" s="167"/>
      <c r="D732" s="167"/>
      <c r="E732" s="167"/>
      <c r="F732" s="167"/>
      <c r="G732" s="167"/>
    </row>
    <row r="733" spans="1:7" x14ac:dyDescent="0.25">
      <c r="A733" s="167"/>
      <c r="B733" s="167"/>
      <c r="C733" s="167"/>
      <c r="D733" s="167"/>
      <c r="E733" s="167"/>
      <c r="F733" s="167"/>
      <c r="G733" s="167"/>
    </row>
    <row r="734" spans="1:7" x14ac:dyDescent="0.25">
      <c r="A734" s="167"/>
      <c r="B734" s="167"/>
      <c r="C734" s="167"/>
      <c r="D734" s="167"/>
      <c r="E734" s="167"/>
      <c r="F734" s="167"/>
      <c r="G734" s="167"/>
    </row>
    <row r="735" spans="1:7" x14ac:dyDescent="0.25">
      <c r="A735" s="167"/>
      <c r="B735" s="167"/>
      <c r="C735" s="167"/>
      <c r="D735" s="167"/>
      <c r="E735" s="167"/>
      <c r="F735" s="167"/>
      <c r="G735" s="167"/>
    </row>
    <row r="736" spans="1:7" x14ac:dyDescent="0.25">
      <c r="A736" s="167"/>
      <c r="B736" s="167"/>
      <c r="C736" s="167"/>
      <c r="D736" s="167"/>
      <c r="E736" s="167"/>
      <c r="F736" s="167"/>
      <c r="G736" s="167"/>
    </row>
    <row r="737" spans="1:7" x14ac:dyDescent="0.25">
      <c r="A737" s="167"/>
      <c r="B737" s="167"/>
      <c r="C737" s="167"/>
      <c r="D737" s="167"/>
      <c r="E737" s="167"/>
      <c r="F737" s="167"/>
      <c r="G737" s="167"/>
    </row>
    <row r="738" spans="1:7" x14ac:dyDescent="0.25">
      <c r="D738" s="2"/>
      <c r="E738" s="19"/>
      <c r="F738" s="39"/>
      <c r="G738" s="39"/>
    </row>
    <row r="739" spans="1:7" x14ac:dyDescent="0.25">
      <c r="A739" s="25"/>
      <c r="B739" s="25"/>
      <c r="C739" s="25"/>
      <c r="D739" s="25"/>
      <c r="E739" s="25"/>
      <c r="F739" s="25"/>
      <c r="G739" s="25"/>
    </row>
    <row r="740" spans="1:7" ht="29.25" customHeight="1" x14ac:dyDescent="0.25">
      <c r="A740" s="173" t="s">
        <v>403</v>
      </c>
      <c r="B740" s="173"/>
      <c r="C740" s="173"/>
      <c r="D740" s="173"/>
      <c r="E740" s="173"/>
      <c r="F740" s="173"/>
      <c r="G740" s="173"/>
    </row>
    <row r="741" spans="1:7" x14ac:dyDescent="0.25">
      <c r="A741" s="13" t="s">
        <v>183</v>
      </c>
    </row>
    <row r="742" spans="1:7" ht="15" customHeight="1" x14ac:dyDescent="0.25">
      <c r="A742" s="174" t="s">
        <v>194</v>
      </c>
      <c r="B742" s="174"/>
      <c r="C742" s="174"/>
      <c r="D742" s="174"/>
      <c r="E742" s="174"/>
      <c r="F742" s="174"/>
      <c r="G742" s="174"/>
    </row>
    <row r="743" spans="1:7" ht="15" customHeight="1" x14ac:dyDescent="0.25">
      <c r="C743" s="3" t="s">
        <v>39</v>
      </c>
      <c r="D743" s="3" t="s">
        <v>40</v>
      </c>
      <c r="E743" s="3" t="s">
        <v>38</v>
      </c>
      <c r="F743" s="3" t="s">
        <v>41</v>
      </c>
      <c r="G743" s="20" t="s">
        <v>29</v>
      </c>
    </row>
    <row r="744" spans="1:7" ht="60" customHeight="1" x14ac:dyDescent="0.25">
      <c r="A744" s="161" t="s">
        <v>351</v>
      </c>
      <c r="B744" s="161"/>
      <c r="C744" s="16"/>
      <c r="D744" s="16"/>
      <c r="E744" s="16"/>
      <c r="F744" s="16"/>
      <c r="G744" s="21">
        <f>SUM(C744:F744)</f>
        <v>0</v>
      </c>
    </row>
    <row r="745" spans="1:7" x14ac:dyDescent="0.25">
      <c r="A745" s="161" t="s">
        <v>87</v>
      </c>
      <c r="B745" s="161"/>
      <c r="C745" s="16"/>
      <c r="D745" s="16"/>
      <c r="E745" s="16"/>
      <c r="F745" s="16"/>
      <c r="G745" s="21">
        <f t="shared" ref="G745:G774" si="6">SUM(C745:F745)</f>
        <v>0</v>
      </c>
    </row>
    <row r="746" spans="1:7" x14ac:dyDescent="0.25">
      <c r="A746" s="161" t="s">
        <v>88</v>
      </c>
      <c r="B746" s="161"/>
      <c r="C746" s="16"/>
      <c r="D746" s="16"/>
      <c r="E746" s="16"/>
      <c r="F746" s="16"/>
      <c r="G746" s="21">
        <f t="shared" si="6"/>
        <v>0</v>
      </c>
    </row>
    <row r="747" spans="1:7" ht="75" customHeight="1" x14ac:dyDescent="0.25">
      <c r="A747" s="161" t="s">
        <v>352</v>
      </c>
      <c r="B747" s="161"/>
      <c r="C747" s="16"/>
      <c r="D747" s="16"/>
      <c r="E747" s="16"/>
      <c r="F747" s="16"/>
      <c r="G747" s="21">
        <f t="shared" si="6"/>
        <v>0</v>
      </c>
    </row>
    <row r="748" spans="1:7" ht="45" customHeight="1" x14ac:dyDescent="0.25">
      <c r="A748" s="161" t="s">
        <v>353</v>
      </c>
      <c r="B748" s="161"/>
      <c r="C748" s="16"/>
      <c r="D748" s="16"/>
      <c r="E748" s="16"/>
      <c r="F748" s="16"/>
      <c r="G748" s="21">
        <f t="shared" si="6"/>
        <v>0</v>
      </c>
    </row>
    <row r="749" spans="1:7" ht="60" customHeight="1" x14ac:dyDescent="0.25">
      <c r="A749" s="171" t="s">
        <v>354</v>
      </c>
      <c r="B749" s="172"/>
      <c r="C749" s="16"/>
      <c r="D749" s="16"/>
      <c r="E749" s="16"/>
      <c r="F749" s="16"/>
      <c r="G749" s="21">
        <f t="shared" si="6"/>
        <v>0</v>
      </c>
    </row>
    <row r="750" spans="1:7" ht="90" customHeight="1" x14ac:dyDescent="0.25">
      <c r="A750" s="171" t="s">
        <v>355</v>
      </c>
      <c r="B750" s="172"/>
      <c r="C750" s="16"/>
      <c r="D750" s="16"/>
      <c r="E750" s="16"/>
      <c r="F750" s="16"/>
      <c r="G750" s="21">
        <f t="shared" si="6"/>
        <v>0</v>
      </c>
    </row>
    <row r="751" spans="1:7" ht="30" customHeight="1" x14ac:dyDescent="0.25">
      <c r="A751" s="171" t="s">
        <v>356</v>
      </c>
      <c r="B751" s="172"/>
      <c r="C751" s="16"/>
      <c r="D751" s="16"/>
      <c r="E751" s="16"/>
      <c r="F751" s="16"/>
      <c r="G751" s="21">
        <f t="shared" si="6"/>
        <v>0</v>
      </c>
    </row>
    <row r="752" spans="1:7" ht="75" customHeight="1" x14ac:dyDescent="0.25">
      <c r="A752" s="171" t="s">
        <v>357</v>
      </c>
      <c r="B752" s="172"/>
      <c r="C752" s="16"/>
      <c r="D752" s="16"/>
      <c r="E752" s="16"/>
      <c r="F752" s="16"/>
      <c r="G752" s="21">
        <f t="shared" si="6"/>
        <v>0</v>
      </c>
    </row>
    <row r="753" spans="1:7" ht="45" customHeight="1" x14ac:dyDescent="0.25">
      <c r="A753" s="171" t="s">
        <v>358</v>
      </c>
      <c r="B753" s="172"/>
      <c r="C753" s="16"/>
      <c r="D753" s="16"/>
      <c r="E753" s="16"/>
      <c r="F753" s="16"/>
      <c r="G753" s="21">
        <f t="shared" si="6"/>
        <v>0</v>
      </c>
    </row>
    <row r="754" spans="1:7" ht="60" customHeight="1" x14ac:dyDescent="0.25">
      <c r="A754" s="171" t="s">
        <v>359</v>
      </c>
      <c r="B754" s="172"/>
      <c r="C754" s="16"/>
      <c r="D754" s="16"/>
      <c r="E754" s="16"/>
      <c r="F754" s="16"/>
      <c r="G754" s="21">
        <f t="shared" si="6"/>
        <v>0</v>
      </c>
    </row>
    <row r="755" spans="1:7" ht="45" customHeight="1" x14ac:dyDescent="0.25">
      <c r="A755" s="171" t="s">
        <v>360</v>
      </c>
      <c r="B755" s="172"/>
      <c r="C755" s="16"/>
      <c r="D755" s="16"/>
      <c r="E755" s="16"/>
      <c r="F755" s="16"/>
      <c r="G755" s="21">
        <f t="shared" si="6"/>
        <v>0</v>
      </c>
    </row>
    <row r="756" spans="1:7" x14ac:dyDescent="0.25">
      <c r="A756" s="171" t="s">
        <v>361</v>
      </c>
      <c r="B756" s="172"/>
      <c r="C756" s="16"/>
      <c r="D756" s="16"/>
      <c r="E756" s="16"/>
      <c r="F756" s="16"/>
      <c r="G756" s="21">
        <f t="shared" si="6"/>
        <v>0</v>
      </c>
    </row>
    <row r="757" spans="1:7" ht="30" customHeight="1" x14ac:dyDescent="0.25">
      <c r="A757" s="171" t="s">
        <v>362</v>
      </c>
      <c r="B757" s="172"/>
      <c r="C757" s="16"/>
      <c r="D757" s="16"/>
      <c r="E757" s="16"/>
      <c r="F757" s="16"/>
      <c r="G757" s="21">
        <f t="shared" si="6"/>
        <v>0</v>
      </c>
    </row>
    <row r="758" spans="1:7" x14ac:dyDescent="0.25">
      <c r="A758" s="171" t="s">
        <v>363</v>
      </c>
      <c r="B758" s="172"/>
      <c r="C758" s="16"/>
      <c r="D758" s="16"/>
      <c r="E758" s="16"/>
      <c r="F758" s="16"/>
      <c r="G758" s="21">
        <f t="shared" si="6"/>
        <v>0</v>
      </c>
    </row>
    <row r="759" spans="1:7" x14ac:dyDescent="0.25">
      <c r="A759" s="171" t="s">
        <v>364</v>
      </c>
      <c r="B759" s="172"/>
      <c r="C759" s="16"/>
      <c r="D759" s="16"/>
      <c r="E759" s="16"/>
      <c r="F759" s="16"/>
      <c r="G759" s="21">
        <f t="shared" si="6"/>
        <v>0</v>
      </c>
    </row>
    <row r="760" spans="1:7" ht="45" customHeight="1" x14ac:dyDescent="0.25">
      <c r="A760" s="171" t="s">
        <v>365</v>
      </c>
      <c r="B760" s="172"/>
      <c r="C760" s="16"/>
      <c r="D760" s="16"/>
      <c r="E760" s="16"/>
      <c r="F760" s="16"/>
      <c r="G760" s="21">
        <f t="shared" si="6"/>
        <v>0</v>
      </c>
    </row>
    <row r="761" spans="1:7" ht="60" customHeight="1" x14ac:dyDescent="0.25">
      <c r="A761" s="171" t="s">
        <v>366</v>
      </c>
      <c r="B761" s="172"/>
      <c r="C761" s="16"/>
      <c r="D761" s="16"/>
      <c r="E761" s="16"/>
      <c r="F761" s="16"/>
      <c r="G761" s="21">
        <f t="shared" si="6"/>
        <v>0</v>
      </c>
    </row>
    <row r="762" spans="1:7" ht="45" customHeight="1" x14ac:dyDescent="0.25">
      <c r="A762" s="161" t="s">
        <v>367</v>
      </c>
      <c r="B762" s="161"/>
      <c r="C762" s="16"/>
      <c r="D762" s="16"/>
      <c r="E762" s="16"/>
      <c r="F762" s="16"/>
      <c r="G762" s="21">
        <f t="shared" si="6"/>
        <v>0</v>
      </c>
    </row>
    <row r="763" spans="1:7" ht="30" customHeight="1" x14ac:dyDescent="0.25">
      <c r="A763" s="161" t="s">
        <v>368</v>
      </c>
      <c r="B763" s="161"/>
      <c r="C763" s="16"/>
      <c r="D763" s="16"/>
      <c r="E763" s="16"/>
      <c r="F763" s="16"/>
      <c r="G763" s="21">
        <f t="shared" si="6"/>
        <v>0</v>
      </c>
    </row>
    <row r="764" spans="1:7" x14ac:dyDescent="0.25">
      <c r="A764" s="161" t="s">
        <v>369</v>
      </c>
      <c r="B764" s="161"/>
      <c r="C764" s="16"/>
      <c r="D764" s="16"/>
      <c r="E764" s="16"/>
      <c r="F764" s="16"/>
      <c r="G764" s="21">
        <f t="shared" si="6"/>
        <v>0</v>
      </c>
    </row>
    <row r="765" spans="1:7" ht="59.25" customHeight="1" x14ac:dyDescent="0.25">
      <c r="A765" s="161" t="s">
        <v>370</v>
      </c>
      <c r="B765" s="161"/>
      <c r="C765" s="16"/>
      <c r="D765" s="16"/>
      <c r="E765" s="16"/>
      <c r="F765" s="16"/>
      <c r="G765" s="21">
        <f t="shared" si="6"/>
        <v>0</v>
      </c>
    </row>
    <row r="766" spans="1:7" x14ac:dyDescent="0.25">
      <c r="A766" s="161" t="s">
        <v>371</v>
      </c>
      <c r="B766" s="161"/>
      <c r="C766" s="16"/>
      <c r="D766" s="16"/>
      <c r="E766" s="16"/>
      <c r="F766" s="16"/>
      <c r="G766" s="21">
        <f t="shared" si="6"/>
        <v>0</v>
      </c>
    </row>
    <row r="767" spans="1:7" ht="15" customHeight="1" x14ac:dyDescent="0.25">
      <c r="A767" s="161" t="s">
        <v>372</v>
      </c>
      <c r="B767" s="161"/>
      <c r="C767" s="16"/>
      <c r="D767" s="16"/>
      <c r="E767" s="16"/>
      <c r="F767" s="16"/>
      <c r="G767" s="21">
        <f t="shared" si="6"/>
        <v>0</v>
      </c>
    </row>
    <row r="768" spans="1:7" ht="45" customHeight="1" x14ac:dyDescent="0.25">
      <c r="A768" s="161" t="s">
        <v>373</v>
      </c>
      <c r="B768" s="161"/>
      <c r="C768" s="16"/>
      <c r="D768" s="16"/>
      <c r="E768" s="16"/>
      <c r="F768" s="16"/>
      <c r="G768" s="21">
        <f t="shared" si="6"/>
        <v>0</v>
      </c>
    </row>
    <row r="769" spans="1:7" ht="29.25" customHeight="1" x14ac:dyDescent="0.25">
      <c r="A769" s="161" t="s">
        <v>374</v>
      </c>
      <c r="B769" s="161"/>
      <c r="C769" s="16"/>
      <c r="D769" s="16"/>
      <c r="E769" s="16"/>
      <c r="F769" s="16"/>
      <c r="G769" s="21">
        <f t="shared" si="6"/>
        <v>0</v>
      </c>
    </row>
    <row r="770" spans="1:7" ht="44.25" customHeight="1" x14ac:dyDescent="0.25">
      <c r="A770" s="161" t="s">
        <v>375</v>
      </c>
      <c r="B770" s="161"/>
      <c r="C770" s="16"/>
      <c r="D770" s="16"/>
      <c r="E770" s="16"/>
      <c r="F770" s="16"/>
      <c r="G770" s="21">
        <f t="shared" si="6"/>
        <v>0</v>
      </c>
    </row>
    <row r="771" spans="1:7" ht="15" customHeight="1" x14ac:dyDescent="0.25">
      <c r="A771" s="161" t="s">
        <v>376</v>
      </c>
      <c r="B771" s="161"/>
      <c r="C771" s="16"/>
      <c r="D771" s="16"/>
      <c r="E771" s="16"/>
      <c r="F771" s="16"/>
      <c r="G771" s="21">
        <f t="shared" si="6"/>
        <v>0</v>
      </c>
    </row>
    <row r="772" spans="1:7" ht="29.25" customHeight="1" x14ac:dyDescent="0.25">
      <c r="A772" s="161" t="s">
        <v>377</v>
      </c>
      <c r="B772" s="161"/>
      <c r="C772" s="16"/>
      <c r="D772" s="16"/>
      <c r="E772" s="16"/>
      <c r="F772" s="16"/>
      <c r="G772" s="21">
        <f t="shared" si="6"/>
        <v>0</v>
      </c>
    </row>
    <row r="773" spans="1:7" ht="14.25" customHeight="1" x14ac:dyDescent="0.25">
      <c r="A773" s="161" t="s">
        <v>378</v>
      </c>
      <c r="B773" s="161"/>
      <c r="C773" s="16"/>
      <c r="D773" s="16"/>
      <c r="E773" s="16"/>
      <c r="F773" s="16"/>
      <c r="G773" s="21">
        <f t="shared" si="6"/>
        <v>0</v>
      </c>
    </row>
    <row r="774" spans="1:7" ht="30" customHeight="1" x14ac:dyDescent="0.25">
      <c r="A774" s="161" t="s">
        <v>379</v>
      </c>
      <c r="B774" s="161"/>
      <c r="C774" s="16"/>
      <c r="D774" s="16"/>
      <c r="E774" s="16"/>
      <c r="F774" s="16"/>
      <c r="G774" s="21">
        <f t="shared" si="6"/>
        <v>0</v>
      </c>
    </row>
    <row r="775" spans="1:7" ht="12.75" customHeight="1" x14ac:dyDescent="0.25">
      <c r="A775" s="175" t="s">
        <v>89</v>
      </c>
      <c r="B775" s="175"/>
    </row>
    <row r="776" spans="1:7" ht="15" customHeight="1" x14ac:dyDescent="0.25">
      <c r="A776" s="159"/>
      <c r="B776" s="159"/>
      <c r="C776" s="16"/>
      <c r="D776" s="16"/>
      <c r="E776" s="16"/>
      <c r="F776" s="16"/>
      <c r="G776" s="21">
        <f t="shared" ref="G776:G786" si="7">SUM(C776:F776)</f>
        <v>0</v>
      </c>
    </row>
    <row r="777" spans="1:7" ht="15" customHeight="1" x14ac:dyDescent="0.25">
      <c r="A777" s="159"/>
      <c r="B777" s="159"/>
      <c r="C777" s="16"/>
      <c r="D777" s="16"/>
      <c r="E777" s="16"/>
      <c r="F777" s="16"/>
      <c r="G777" s="21">
        <f t="shared" si="7"/>
        <v>0</v>
      </c>
    </row>
    <row r="778" spans="1:7" ht="15" customHeight="1" x14ac:dyDescent="0.25">
      <c r="A778" s="159"/>
      <c r="B778" s="159"/>
      <c r="C778" s="16"/>
      <c r="D778" s="16"/>
      <c r="E778" s="16"/>
      <c r="F778" s="16"/>
      <c r="G778" s="21">
        <f t="shared" si="7"/>
        <v>0</v>
      </c>
    </row>
    <row r="779" spans="1:7" ht="15" customHeight="1" x14ac:dyDescent="0.25">
      <c r="A779" s="159"/>
      <c r="B779" s="159"/>
      <c r="C779" s="16"/>
      <c r="D779" s="16"/>
      <c r="E779" s="16"/>
      <c r="F779" s="16"/>
      <c r="G779" s="21">
        <f t="shared" si="7"/>
        <v>0</v>
      </c>
    </row>
    <row r="780" spans="1:7" ht="15" customHeight="1" x14ac:dyDescent="0.25">
      <c r="A780" s="159"/>
      <c r="B780" s="159"/>
      <c r="C780" s="16"/>
      <c r="D780" s="16"/>
      <c r="E780" s="16"/>
      <c r="F780" s="16"/>
      <c r="G780" s="21">
        <f t="shared" si="7"/>
        <v>0</v>
      </c>
    </row>
    <row r="781" spans="1:7" x14ac:dyDescent="0.25">
      <c r="A781" s="159"/>
      <c r="B781" s="159"/>
      <c r="C781" s="16"/>
      <c r="D781" s="16"/>
      <c r="E781" s="16"/>
      <c r="F781" s="16"/>
      <c r="G781" s="21">
        <f t="shared" si="7"/>
        <v>0</v>
      </c>
    </row>
    <row r="782" spans="1:7" x14ac:dyDescent="0.25">
      <c r="A782" s="159"/>
      <c r="B782" s="159"/>
      <c r="C782" s="16"/>
      <c r="D782" s="16"/>
      <c r="E782" s="16"/>
      <c r="F782" s="16"/>
      <c r="G782" s="21">
        <f t="shared" si="7"/>
        <v>0</v>
      </c>
    </row>
    <row r="783" spans="1:7" ht="15" customHeight="1" x14ac:dyDescent="0.25">
      <c r="A783" s="159"/>
      <c r="B783" s="159"/>
      <c r="C783" s="16"/>
      <c r="D783" s="16"/>
      <c r="E783" s="16"/>
      <c r="F783" s="16"/>
      <c r="G783" s="21">
        <f t="shared" si="7"/>
        <v>0</v>
      </c>
    </row>
    <row r="784" spans="1:7" x14ac:dyDescent="0.25">
      <c r="A784" s="159"/>
      <c r="B784" s="159"/>
      <c r="C784" s="16"/>
      <c r="D784" s="16"/>
      <c r="E784" s="16"/>
      <c r="F784" s="16"/>
      <c r="G784" s="21">
        <f t="shared" si="7"/>
        <v>0</v>
      </c>
    </row>
    <row r="785" spans="1:7" x14ac:dyDescent="0.25">
      <c r="A785" s="159"/>
      <c r="B785" s="159"/>
      <c r="C785" s="16"/>
      <c r="D785" s="16"/>
      <c r="E785" s="16"/>
      <c r="F785" s="16"/>
      <c r="G785" s="21">
        <f t="shared" si="7"/>
        <v>0</v>
      </c>
    </row>
    <row r="786" spans="1:7" x14ac:dyDescent="0.25">
      <c r="A786" s="161" t="s">
        <v>107</v>
      </c>
      <c r="B786" s="161"/>
      <c r="C786" s="16"/>
      <c r="D786" s="16"/>
      <c r="E786" s="16"/>
      <c r="F786" s="16"/>
      <c r="G786" s="21">
        <f t="shared" si="7"/>
        <v>0</v>
      </c>
    </row>
    <row r="787" spans="1:7" x14ac:dyDescent="0.25">
      <c r="B787" s="2" t="s">
        <v>29</v>
      </c>
      <c r="C787" s="19">
        <f>SUM(C776:C786)+SUM(C744:C774)</f>
        <v>0</v>
      </c>
      <c r="D787" s="19">
        <f>SUM(D776:D786)+SUM(D744:D774)</f>
        <v>0</v>
      </c>
      <c r="E787" s="19">
        <f>SUM(E776:E786)+SUM(E744:E774)</f>
        <v>0</v>
      </c>
      <c r="F787" s="19">
        <f>SUM(F776:F786)+SUM(F744:F774)</f>
        <v>0</v>
      </c>
      <c r="G787" s="19">
        <f>SUM(G776:G786)+SUM(G744:G774)</f>
        <v>0</v>
      </c>
    </row>
    <row r="788" spans="1:7" x14ac:dyDescent="0.25">
      <c r="B788" s="160" t="str">
        <f>IF((C787=C228),"","le total n'est pas égal au nombre de femmes de la file active indiqué au IV.")</f>
        <v/>
      </c>
      <c r="C788" s="86"/>
      <c r="D788" s="40"/>
      <c r="F788" s="160" t="str">
        <f>IF((F787=F228),"","le total n'est pas égal au nombre de mineurs de la file active indiqué au IV.")</f>
        <v/>
      </c>
      <c r="G788" s="86"/>
    </row>
    <row r="789" spans="1:7" ht="20.25" customHeight="1" x14ac:dyDescent="0.25">
      <c r="B789" s="86"/>
      <c r="C789" s="86"/>
      <c r="D789" s="40"/>
      <c r="E789" s="40"/>
      <c r="F789" s="86"/>
      <c r="G789" s="86"/>
    </row>
    <row r="790" spans="1:7" x14ac:dyDescent="0.25">
      <c r="C790" s="160" t="str">
        <f>IF((D787=D228),"","le total n'est pas égal au nombre d'homme de la file active indiqué en IV.")</f>
        <v/>
      </c>
      <c r="D790" s="86"/>
      <c r="E790" s="160" t="str">
        <f>IF((E787=E228),"","le total n'est pas égal au nombre de personnes transgenres de la file active indiqué en IV.")</f>
        <v/>
      </c>
      <c r="F790" s="86"/>
      <c r="G790" s="86"/>
    </row>
    <row r="791" spans="1:7" ht="18.75" customHeight="1" x14ac:dyDescent="0.25">
      <c r="C791" s="86"/>
      <c r="D791" s="86"/>
      <c r="E791" s="86"/>
      <c r="F791" s="86"/>
      <c r="G791" s="86"/>
    </row>
    <row r="792" spans="1:7" ht="15" customHeight="1" x14ac:dyDescent="0.25">
      <c r="A792" t="s">
        <v>128</v>
      </c>
    </row>
    <row r="793" spans="1:7" ht="29.25" customHeight="1" x14ac:dyDescent="0.25">
      <c r="A793" s="164" t="s">
        <v>406</v>
      </c>
      <c r="B793" s="164"/>
      <c r="C793" s="164"/>
      <c r="D793" s="164"/>
      <c r="E793" s="164"/>
      <c r="F793" s="164"/>
      <c r="G793" s="164"/>
    </row>
    <row r="794" spans="1:7" ht="14.25" customHeight="1" x14ac:dyDescent="0.25">
      <c r="A794" s="41"/>
      <c r="B794" s="30"/>
      <c r="C794" s="30"/>
      <c r="D794" s="30"/>
      <c r="E794" s="30"/>
      <c r="F794" s="30"/>
      <c r="G794" s="30"/>
    </row>
    <row r="795" spans="1:7" ht="28.5" customHeight="1" x14ac:dyDescent="0.25">
      <c r="A795" s="105" t="s">
        <v>433</v>
      </c>
      <c r="B795" s="105"/>
      <c r="C795" s="105"/>
      <c r="D795" s="105"/>
      <c r="E795" s="105"/>
      <c r="F795" s="105"/>
      <c r="G795" s="16"/>
    </row>
    <row r="797" spans="1:7" ht="15" customHeight="1" x14ac:dyDescent="0.25">
      <c r="A797" s="163" t="s">
        <v>407</v>
      </c>
      <c r="B797" s="163"/>
      <c r="C797" s="163"/>
      <c r="D797" s="163"/>
      <c r="E797" s="163"/>
      <c r="F797" s="163"/>
      <c r="G797" s="163"/>
    </row>
    <row r="798" spans="1:7" x14ac:dyDescent="0.25">
      <c r="A798" s="164" t="s">
        <v>408</v>
      </c>
      <c r="B798" s="164"/>
      <c r="C798" s="164"/>
      <c r="D798" s="164"/>
      <c r="E798" s="164"/>
      <c r="F798" s="164"/>
      <c r="G798" s="164"/>
    </row>
    <row r="799" spans="1:7" ht="24.75" customHeight="1" x14ac:dyDescent="0.25">
      <c r="A799" s="164" t="s">
        <v>129</v>
      </c>
      <c r="B799" s="164"/>
      <c r="C799" s="164"/>
      <c r="D799" s="164"/>
      <c r="E799" s="164"/>
      <c r="F799" s="164"/>
      <c r="G799" s="164"/>
    </row>
    <row r="801" spans="1:7" x14ac:dyDescent="0.25">
      <c r="C801" s="3" t="s">
        <v>39</v>
      </c>
      <c r="D801" s="3" t="s">
        <v>40</v>
      </c>
      <c r="E801" s="3" t="s">
        <v>38</v>
      </c>
      <c r="F801" s="3" t="s">
        <v>41</v>
      </c>
      <c r="G801" s="20" t="s">
        <v>29</v>
      </c>
    </row>
    <row r="802" spans="1:7" ht="60" customHeight="1" x14ac:dyDescent="0.25">
      <c r="A802" s="161" t="s">
        <v>351</v>
      </c>
      <c r="B802" s="161"/>
      <c r="C802" s="16"/>
      <c r="D802" s="16"/>
      <c r="E802" s="16"/>
      <c r="F802" s="16"/>
      <c r="G802" s="21">
        <f t="shared" ref="G802:G832" si="8">SUM(C802:F802)</f>
        <v>0</v>
      </c>
    </row>
    <row r="803" spans="1:7" x14ac:dyDescent="0.25">
      <c r="A803" s="161" t="s">
        <v>87</v>
      </c>
      <c r="B803" s="161"/>
      <c r="C803" s="16"/>
      <c r="D803" s="16"/>
      <c r="E803" s="16"/>
      <c r="F803" s="16"/>
      <c r="G803" s="21">
        <f t="shared" si="8"/>
        <v>0</v>
      </c>
    </row>
    <row r="804" spans="1:7" x14ac:dyDescent="0.25">
      <c r="A804" s="161" t="s">
        <v>88</v>
      </c>
      <c r="B804" s="161"/>
      <c r="C804" s="16"/>
      <c r="D804" s="16"/>
      <c r="E804" s="16"/>
      <c r="F804" s="16"/>
      <c r="G804" s="21">
        <f t="shared" si="8"/>
        <v>0</v>
      </c>
    </row>
    <row r="805" spans="1:7" ht="75" customHeight="1" x14ac:dyDescent="0.25">
      <c r="A805" s="161" t="s">
        <v>352</v>
      </c>
      <c r="B805" s="161"/>
      <c r="C805" s="16"/>
      <c r="D805" s="16"/>
      <c r="E805" s="16"/>
      <c r="F805" s="16"/>
      <c r="G805" s="21">
        <f t="shared" si="8"/>
        <v>0</v>
      </c>
    </row>
    <row r="806" spans="1:7" ht="45" customHeight="1" x14ac:dyDescent="0.25">
      <c r="A806" s="161" t="s">
        <v>353</v>
      </c>
      <c r="B806" s="161"/>
      <c r="C806" s="16"/>
      <c r="D806" s="16"/>
      <c r="E806" s="16"/>
      <c r="F806" s="16"/>
      <c r="G806" s="21">
        <f t="shared" si="8"/>
        <v>0</v>
      </c>
    </row>
    <row r="807" spans="1:7" ht="59.25" customHeight="1" x14ac:dyDescent="0.25">
      <c r="A807" s="171" t="s">
        <v>354</v>
      </c>
      <c r="B807" s="172"/>
      <c r="C807" s="16"/>
      <c r="D807" s="16"/>
      <c r="E807" s="16"/>
      <c r="F807" s="16"/>
      <c r="G807" s="21">
        <f t="shared" si="8"/>
        <v>0</v>
      </c>
    </row>
    <row r="808" spans="1:7" ht="90" customHeight="1" x14ac:dyDescent="0.25">
      <c r="A808" s="171" t="s">
        <v>355</v>
      </c>
      <c r="B808" s="172"/>
      <c r="C808" s="16"/>
      <c r="D808" s="16"/>
      <c r="E808" s="16"/>
      <c r="F808" s="16"/>
      <c r="G808" s="21">
        <f t="shared" si="8"/>
        <v>0</v>
      </c>
    </row>
    <row r="809" spans="1:7" ht="30" customHeight="1" x14ac:dyDescent="0.25">
      <c r="A809" s="171" t="s">
        <v>356</v>
      </c>
      <c r="B809" s="172"/>
      <c r="C809" s="16"/>
      <c r="D809" s="16"/>
      <c r="E809" s="16"/>
      <c r="F809" s="16"/>
      <c r="G809" s="21">
        <f t="shared" si="8"/>
        <v>0</v>
      </c>
    </row>
    <row r="810" spans="1:7" ht="75" customHeight="1" x14ac:dyDescent="0.25">
      <c r="A810" s="171" t="s">
        <v>357</v>
      </c>
      <c r="B810" s="172"/>
      <c r="C810" s="16"/>
      <c r="D810" s="16"/>
      <c r="E810" s="16"/>
      <c r="F810" s="16"/>
      <c r="G810" s="21">
        <f t="shared" si="8"/>
        <v>0</v>
      </c>
    </row>
    <row r="811" spans="1:7" ht="45" customHeight="1" x14ac:dyDescent="0.25">
      <c r="A811" s="171" t="s">
        <v>358</v>
      </c>
      <c r="B811" s="172"/>
      <c r="C811" s="16"/>
      <c r="D811" s="16"/>
      <c r="E811" s="16"/>
      <c r="F811" s="16"/>
      <c r="G811" s="21">
        <f t="shared" si="8"/>
        <v>0</v>
      </c>
    </row>
    <row r="812" spans="1:7" ht="75" customHeight="1" x14ac:dyDescent="0.25">
      <c r="A812" s="171" t="s">
        <v>359</v>
      </c>
      <c r="B812" s="172"/>
      <c r="C812" s="16"/>
      <c r="D812" s="16"/>
      <c r="E812" s="16"/>
      <c r="F812" s="16"/>
      <c r="G812" s="21">
        <f t="shared" si="8"/>
        <v>0</v>
      </c>
    </row>
    <row r="813" spans="1:7" ht="45" customHeight="1" x14ac:dyDescent="0.25">
      <c r="A813" s="171" t="s">
        <v>360</v>
      </c>
      <c r="B813" s="172"/>
      <c r="C813" s="16"/>
      <c r="D813" s="16"/>
      <c r="E813" s="16"/>
      <c r="F813" s="16"/>
      <c r="G813" s="21">
        <f t="shared" si="8"/>
        <v>0</v>
      </c>
    </row>
    <row r="814" spans="1:7" x14ac:dyDescent="0.25">
      <c r="A814" s="171" t="s">
        <v>361</v>
      </c>
      <c r="B814" s="172"/>
      <c r="C814" s="16"/>
      <c r="D814" s="16"/>
      <c r="E814" s="16"/>
      <c r="F814" s="16"/>
      <c r="G814" s="21">
        <f t="shared" si="8"/>
        <v>0</v>
      </c>
    </row>
    <row r="815" spans="1:7" ht="30" customHeight="1" x14ac:dyDescent="0.25">
      <c r="A815" s="171" t="s">
        <v>362</v>
      </c>
      <c r="B815" s="172"/>
      <c r="C815" s="16"/>
      <c r="D815" s="16"/>
      <c r="E815" s="16"/>
      <c r="F815" s="16"/>
      <c r="G815" s="21">
        <f t="shared" si="8"/>
        <v>0</v>
      </c>
    </row>
    <row r="816" spans="1:7" x14ac:dyDescent="0.25">
      <c r="A816" s="171" t="s">
        <v>363</v>
      </c>
      <c r="B816" s="172"/>
      <c r="C816" s="16"/>
      <c r="D816" s="16"/>
      <c r="E816" s="16"/>
      <c r="F816" s="16"/>
      <c r="G816" s="21">
        <f t="shared" si="8"/>
        <v>0</v>
      </c>
    </row>
    <row r="817" spans="1:7" x14ac:dyDescent="0.25">
      <c r="A817" s="171" t="s">
        <v>364</v>
      </c>
      <c r="B817" s="172"/>
      <c r="C817" s="16"/>
      <c r="D817" s="16"/>
      <c r="E817" s="16"/>
      <c r="F817" s="16"/>
      <c r="G817" s="21">
        <f t="shared" si="8"/>
        <v>0</v>
      </c>
    </row>
    <row r="818" spans="1:7" ht="45" customHeight="1" x14ac:dyDescent="0.25">
      <c r="A818" s="171" t="s">
        <v>365</v>
      </c>
      <c r="B818" s="172"/>
      <c r="C818" s="16"/>
      <c r="D818" s="16"/>
      <c r="E818" s="16"/>
      <c r="F818" s="16"/>
      <c r="G818" s="21">
        <f t="shared" si="8"/>
        <v>0</v>
      </c>
    </row>
    <row r="819" spans="1:7" ht="60" customHeight="1" x14ac:dyDescent="0.25">
      <c r="A819" s="171" t="s">
        <v>366</v>
      </c>
      <c r="B819" s="172"/>
      <c r="C819" s="16"/>
      <c r="D819" s="16"/>
      <c r="E819" s="16"/>
      <c r="F819" s="16"/>
      <c r="G819" s="21">
        <f t="shared" si="8"/>
        <v>0</v>
      </c>
    </row>
    <row r="820" spans="1:7" ht="45" customHeight="1" x14ac:dyDescent="0.25">
      <c r="A820" s="161" t="s">
        <v>367</v>
      </c>
      <c r="B820" s="161"/>
      <c r="C820" s="16"/>
      <c r="D820" s="16"/>
      <c r="E820" s="16"/>
      <c r="F820" s="16"/>
      <c r="G820" s="21">
        <f t="shared" si="8"/>
        <v>0</v>
      </c>
    </row>
    <row r="821" spans="1:7" ht="30" customHeight="1" x14ac:dyDescent="0.25">
      <c r="A821" s="161" t="s">
        <v>368</v>
      </c>
      <c r="B821" s="161"/>
      <c r="C821" s="16"/>
      <c r="D821" s="16"/>
      <c r="E821" s="16"/>
      <c r="F821" s="16"/>
      <c r="G821" s="21">
        <f t="shared" si="8"/>
        <v>0</v>
      </c>
    </row>
    <row r="822" spans="1:7" x14ac:dyDescent="0.25">
      <c r="A822" s="161" t="s">
        <v>369</v>
      </c>
      <c r="B822" s="161"/>
      <c r="C822" s="16"/>
      <c r="D822" s="16"/>
      <c r="E822" s="16"/>
      <c r="F822" s="16"/>
      <c r="G822" s="21">
        <f t="shared" si="8"/>
        <v>0</v>
      </c>
    </row>
    <row r="823" spans="1:7" ht="60" customHeight="1" x14ac:dyDescent="0.25">
      <c r="A823" s="161" t="s">
        <v>370</v>
      </c>
      <c r="B823" s="161"/>
      <c r="C823" s="16"/>
      <c r="D823" s="16"/>
      <c r="E823" s="16"/>
      <c r="F823" s="16"/>
      <c r="G823" s="21">
        <f t="shared" si="8"/>
        <v>0</v>
      </c>
    </row>
    <row r="824" spans="1:7" ht="16.5" customHeight="1" x14ac:dyDescent="0.25">
      <c r="A824" s="161" t="s">
        <v>371</v>
      </c>
      <c r="B824" s="161"/>
      <c r="C824" s="16"/>
      <c r="D824" s="16"/>
      <c r="E824" s="16"/>
      <c r="F824" s="16"/>
      <c r="G824" s="21">
        <f t="shared" si="8"/>
        <v>0</v>
      </c>
    </row>
    <row r="825" spans="1:7" ht="15" customHeight="1" x14ac:dyDescent="0.25">
      <c r="A825" s="161" t="s">
        <v>372</v>
      </c>
      <c r="B825" s="161"/>
      <c r="C825" s="16"/>
      <c r="D825" s="16"/>
      <c r="E825" s="16"/>
      <c r="F825" s="16"/>
      <c r="G825" s="21">
        <f t="shared" si="8"/>
        <v>0</v>
      </c>
    </row>
    <row r="826" spans="1:7" ht="45" customHeight="1" x14ac:dyDescent="0.25">
      <c r="A826" s="161" t="s">
        <v>373</v>
      </c>
      <c r="B826" s="161"/>
      <c r="C826" s="16"/>
      <c r="D826" s="16"/>
      <c r="E826" s="16"/>
      <c r="F826" s="16"/>
      <c r="G826" s="21">
        <f t="shared" si="8"/>
        <v>0</v>
      </c>
    </row>
    <row r="827" spans="1:7" ht="30" customHeight="1" x14ac:dyDescent="0.25">
      <c r="A827" s="161" t="s">
        <v>374</v>
      </c>
      <c r="B827" s="161"/>
      <c r="C827" s="16"/>
      <c r="D827" s="16"/>
      <c r="E827" s="16"/>
      <c r="F827" s="16"/>
      <c r="G827" s="21">
        <f t="shared" si="8"/>
        <v>0</v>
      </c>
    </row>
    <row r="828" spans="1:7" ht="45" customHeight="1" x14ac:dyDescent="0.25">
      <c r="A828" s="161" t="s">
        <v>375</v>
      </c>
      <c r="B828" s="161"/>
      <c r="C828" s="16"/>
      <c r="D828" s="16"/>
      <c r="E828" s="16"/>
      <c r="F828" s="16"/>
      <c r="G828" s="21">
        <f t="shared" si="8"/>
        <v>0</v>
      </c>
    </row>
    <row r="829" spans="1:7" x14ac:dyDescent="0.25">
      <c r="A829" s="161" t="s">
        <v>376</v>
      </c>
      <c r="B829" s="161"/>
      <c r="C829" s="16"/>
      <c r="D829" s="16"/>
      <c r="E829" s="16"/>
      <c r="F829" s="16"/>
      <c r="G829" s="21">
        <f t="shared" si="8"/>
        <v>0</v>
      </c>
    </row>
    <row r="830" spans="1:7" ht="30" customHeight="1" x14ac:dyDescent="0.25">
      <c r="A830" s="161" t="s">
        <v>377</v>
      </c>
      <c r="B830" s="161"/>
      <c r="C830" s="16"/>
      <c r="D830" s="16"/>
      <c r="E830" s="16"/>
      <c r="F830" s="16"/>
      <c r="G830" s="21">
        <f t="shared" si="8"/>
        <v>0</v>
      </c>
    </row>
    <row r="831" spans="1:7" ht="14.25" customHeight="1" x14ac:dyDescent="0.25">
      <c r="A831" s="161" t="s">
        <v>378</v>
      </c>
      <c r="B831" s="161"/>
      <c r="C831" s="16"/>
      <c r="D831" s="16"/>
      <c r="E831" s="16"/>
      <c r="F831" s="16"/>
      <c r="G831" s="21">
        <f t="shared" si="8"/>
        <v>0</v>
      </c>
    </row>
    <row r="832" spans="1:7" ht="30" customHeight="1" x14ac:dyDescent="0.25">
      <c r="A832" s="161" t="s">
        <v>379</v>
      </c>
      <c r="B832" s="161"/>
      <c r="C832" s="16"/>
      <c r="D832" s="16"/>
      <c r="E832" s="16"/>
      <c r="F832" s="16"/>
      <c r="G832" s="21">
        <f t="shared" si="8"/>
        <v>0</v>
      </c>
    </row>
    <row r="833" spans="1:7" x14ac:dyDescent="0.25">
      <c r="A833" s="175" t="s">
        <v>89</v>
      </c>
      <c r="B833" s="175"/>
    </row>
    <row r="834" spans="1:7" x14ac:dyDescent="0.25">
      <c r="A834" s="159" t="s">
        <v>404</v>
      </c>
      <c r="B834" s="159"/>
      <c r="C834" s="16"/>
      <c r="D834" s="16"/>
      <c r="E834" s="16"/>
      <c r="F834" s="16"/>
      <c r="G834" s="21">
        <f t="shared" ref="G834:G846" si="9">SUM(C834:F834)</f>
        <v>0</v>
      </c>
    </row>
    <row r="835" spans="1:7" ht="14.25" customHeight="1" x14ac:dyDescent="0.25">
      <c r="A835" s="159" t="s">
        <v>405</v>
      </c>
      <c r="B835" s="159"/>
      <c r="C835" s="16"/>
      <c r="D835" s="16"/>
      <c r="E835" s="16"/>
      <c r="F835" s="16"/>
      <c r="G835" s="21">
        <f t="shared" si="9"/>
        <v>0</v>
      </c>
    </row>
    <row r="836" spans="1:7" x14ac:dyDescent="0.25">
      <c r="A836" s="159"/>
      <c r="B836" s="159"/>
      <c r="C836" s="16"/>
      <c r="D836" s="16"/>
      <c r="E836" s="16"/>
      <c r="F836" s="16"/>
      <c r="G836" s="21">
        <f t="shared" si="9"/>
        <v>0</v>
      </c>
    </row>
    <row r="837" spans="1:7" x14ac:dyDescent="0.25">
      <c r="A837" s="159"/>
      <c r="B837" s="159"/>
      <c r="C837" s="16"/>
      <c r="D837" s="16"/>
      <c r="E837" s="16"/>
      <c r="F837" s="16"/>
      <c r="G837" s="21">
        <f t="shared" si="9"/>
        <v>0</v>
      </c>
    </row>
    <row r="838" spans="1:7" x14ac:dyDescent="0.25">
      <c r="A838" s="159"/>
      <c r="B838" s="159"/>
      <c r="C838" s="16"/>
      <c r="D838" s="16"/>
      <c r="E838" s="16"/>
      <c r="F838" s="16"/>
      <c r="G838" s="21">
        <f t="shared" si="9"/>
        <v>0</v>
      </c>
    </row>
    <row r="839" spans="1:7" x14ac:dyDescent="0.25">
      <c r="A839" s="159"/>
      <c r="B839" s="159"/>
      <c r="C839" s="16"/>
      <c r="D839" s="16"/>
      <c r="E839" s="16"/>
      <c r="F839" s="16"/>
      <c r="G839" s="21">
        <f t="shared" si="9"/>
        <v>0</v>
      </c>
    </row>
    <row r="840" spans="1:7" x14ac:dyDescent="0.25">
      <c r="A840" s="159"/>
      <c r="B840" s="159"/>
      <c r="C840" s="16"/>
      <c r="D840" s="16"/>
      <c r="E840" s="16"/>
      <c r="F840" s="16"/>
      <c r="G840" s="21">
        <f t="shared" si="9"/>
        <v>0</v>
      </c>
    </row>
    <row r="841" spans="1:7" x14ac:dyDescent="0.25">
      <c r="A841" s="159"/>
      <c r="B841" s="159"/>
      <c r="C841" s="16"/>
      <c r="D841" s="16"/>
      <c r="E841" s="16"/>
      <c r="F841" s="16"/>
      <c r="G841" s="21">
        <f t="shared" si="9"/>
        <v>0</v>
      </c>
    </row>
    <row r="842" spans="1:7" x14ac:dyDescent="0.25">
      <c r="A842" s="159"/>
      <c r="B842" s="159"/>
      <c r="C842" s="16"/>
      <c r="D842" s="16"/>
      <c r="E842" s="16"/>
      <c r="F842" s="16"/>
      <c r="G842" s="21">
        <f t="shared" si="9"/>
        <v>0</v>
      </c>
    </row>
    <row r="843" spans="1:7" x14ac:dyDescent="0.25">
      <c r="A843" s="159"/>
      <c r="B843" s="159"/>
      <c r="C843" s="16"/>
      <c r="D843" s="16"/>
      <c r="E843" s="16"/>
      <c r="F843" s="16"/>
      <c r="G843" s="21">
        <f t="shared" si="9"/>
        <v>0</v>
      </c>
    </row>
    <row r="844" spans="1:7" x14ac:dyDescent="0.25">
      <c r="A844" s="159"/>
      <c r="B844" s="159"/>
      <c r="C844" s="16"/>
      <c r="D844" s="16"/>
      <c r="E844" s="16"/>
      <c r="F844" s="16"/>
      <c r="G844" s="21">
        <f t="shared" si="9"/>
        <v>0</v>
      </c>
    </row>
    <row r="845" spans="1:7" x14ac:dyDescent="0.25">
      <c r="A845" s="159"/>
      <c r="B845" s="159"/>
      <c r="C845" s="16"/>
      <c r="D845" s="16"/>
      <c r="E845" s="16"/>
      <c r="F845" s="16"/>
      <c r="G845" s="21">
        <f t="shared" si="9"/>
        <v>0</v>
      </c>
    </row>
    <row r="846" spans="1:7" x14ac:dyDescent="0.25">
      <c r="A846" s="161" t="s">
        <v>107</v>
      </c>
      <c r="B846" s="161"/>
      <c r="C846" s="16"/>
      <c r="D846" s="16"/>
      <c r="E846" s="16"/>
      <c r="F846" s="16"/>
      <c r="G846" s="21">
        <f t="shared" si="9"/>
        <v>0</v>
      </c>
    </row>
    <row r="847" spans="1:7" x14ac:dyDescent="0.25">
      <c r="B847" s="2" t="s">
        <v>29</v>
      </c>
      <c r="C847" s="19">
        <f>SUM(C834:C846)+SUM(C802:C832)</f>
        <v>0</v>
      </c>
      <c r="D847" s="19">
        <f>SUM(D834:D846)+SUM(D802:D832)</f>
        <v>0</v>
      </c>
      <c r="E847" s="19">
        <f>SUM(E834:E846)+SUM(E802:E832)</f>
        <v>0</v>
      </c>
      <c r="F847" s="19">
        <f>SUM(F834:F846)+SUM(F802:F832)</f>
        <v>0</v>
      </c>
      <c r="G847" s="19">
        <f>SUM(G834:G846)+SUM(G802:G832)</f>
        <v>0</v>
      </c>
    </row>
    <row r="848" spans="1:7" x14ac:dyDescent="0.25">
      <c r="B848" s="2"/>
      <c r="C848" s="19"/>
      <c r="D848" s="19"/>
      <c r="E848" s="19"/>
      <c r="F848" s="19"/>
      <c r="G848" s="19"/>
    </row>
    <row r="849" spans="1:7" ht="30.75" customHeight="1" x14ac:dyDescent="0.25">
      <c r="A849" s="173" t="s">
        <v>122</v>
      </c>
      <c r="B849" s="173"/>
      <c r="C849" s="173"/>
      <c r="D849" s="173"/>
      <c r="E849" s="173"/>
      <c r="F849" s="173"/>
      <c r="G849" s="173"/>
    </row>
    <row r="851" spans="1:7" x14ac:dyDescent="0.25">
      <c r="A851" s="164" t="s">
        <v>123</v>
      </c>
      <c r="B851" s="164"/>
      <c r="C851" s="164"/>
      <c r="D851" s="164"/>
      <c r="E851" s="164"/>
      <c r="F851" s="164"/>
      <c r="G851" s="164"/>
    </row>
    <row r="852" spans="1:7" x14ac:dyDescent="0.25">
      <c r="A852" s="164"/>
      <c r="B852" s="164"/>
      <c r="C852" s="164"/>
      <c r="D852" s="164"/>
      <c r="E852" s="164"/>
      <c r="F852" s="164"/>
      <c r="G852" s="164"/>
    </row>
    <row r="854" spans="1:7" x14ac:dyDescent="0.25">
      <c r="A854" t="s">
        <v>127</v>
      </c>
    </row>
    <row r="855" spans="1:7" x14ac:dyDescent="0.25">
      <c r="A855" s="87" t="s">
        <v>125</v>
      </c>
      <c r="B855" s="88"/>
      <c r="C855" s="89"/>
      <c r="D855" s="89"/>
      <c r="E855" s="89"/>
      <c r="F855" s="90"/>
      <c r="G855" s="16"/>
    </row>
    <row r="856" spans="1:7" x14ac:dyDescent="0.25">
      <c r="A856" s="87" t="s">
        <v>409</v>
      </c>
      <c r="B856" s="89"/>
      <c r="C856" s="89"/>
      <c r="D856" s="89"/>
      <c r="E856" s="89"/>
      <c r="F856" s="90"/>
      <c r="G856" s="16"/>
    </row>
    <row r="857" spans="1:7" x14ac:dyDescent="0.25">
      <c r="A857" s="87" t="s">
        <v>410</v>
      </c>
      <c r="B857" s="88"/>
      <c r="C857" s="89"/>
      <c r="D857" s="89"/>
      <c r="E857" s="89"/>
      <c r="F857" s="90"/>
      <c r="G857" s="16"/>
    </row>
    <row r="858" spans="1:7" x14ac:dyDescent="0.25">
      <c r="A858" s="87" t="s">
        <v>126</v>
      </c>
      <c r="B858" s="88"/>
      <c r="C858" s="89"/>
      <c r="D858" s="89"/>
      <c r="E858" s="89"/>
      <c r="F858" s="90"/>
      <c r="G858" s="16"/>
    </row>
    <row r="859" spans="1:7" x14ac:dyDescent="0.25">
      <c r="A859" s="87" t="s">
        <v>411</v>
      </c>
      <c r="B859" s="89"/>
      <c r="C859" s="89"/>
      <c r="D859" s="89"/>
      <c r="E859" s="89"/>
      <c r="F859" s="90"/>
      <c r="G859" s="16"/>
    </row>
    <row r="860" spans="1:7" x14ac:dyDescent="0.25">
      <c r="A860" s="87" t="s">
        <v>412</v>
      </c>
      <c r="B860" s="89"/>
      <c r="C860" s="89"/>
      <c r="D860" s="89"/>
      <c r="E860" s="89"/>
      <c r="F860" s="90"/>
      <c r="G860" s="16"/>
    </row>
    <row r="862" spans="1:7" x14ac:dyDescent="0.25">
      <c r="A862" s="56" t="s">
        <v>21</v>
      </c>
    </row>
    <row r="863" spans="1:7" x14ac:dyDescent="0.25">
      <c r="A863" s="83"/>
      <c r="B863" s="83"/>
      <c r="C863" s="83"/>
      <c r="D863" s="83"/>
      <c r="E863" s="83"/>
      <c r="F863" s="83"/>
      <c r="G863" s="83"/>
    </row>
    <row r="864" spans="1:7" x14ac:dyDescent="0.25">
      <c r="A864" s="83"/>
      <c r="B864" s="83"/>
      <c r="C864" s="83"/>
      <c r="D864" s="83"/>
      <c r="E864" s="83"/>
      <c r="F864" s="83"/>
      <c r="G864" s="83"/>
    </row>
    <row r="865" spans="1:7" x14ac:dyDescent="0.25">
      <c r="B865" s="2"/>
      <c r="C865" s="19"/>
      <c r="D865" s="19"/>
      <c r="E865" s="19"/>
      <c r="F865" s="19"/>
      <c r="G865" s="19"/>
    </row>
    <row r="866" spans="1:7" x14ac:dyDescent="0.25">
      <c r="A866" s="95" t="s">
        <v>431</v>
      </c>
      <c r="B866" s="95"/>
      <c r="C866" s="95"/>
      <c r="D866" s="95"/>
      <c r="E866" s="95"/>
      <c r="F866" s="95"/>
      <c r="G866" s="95"/>
    </row>
    <row r="868" spans="1:7" ht="30" customHeight="1" x14ac:dyDescent="0.25">
      <c r="A868" s="216" t="s">
        <v>124</v>
      </c>
      <c r="B868" s="216"/>
      <c r="C868" s="3" t="s">
        <v>39</v>
      </c>
      <c r="D868" s="3" t="s">
        <v>40</v>
      </c>
      <c r="E868" s="3" t="s">
        <v>38</v>
      </c>
      <c r="F868" s="3" t="s">
        <v>41</v>
      </c>
      <c r="G868" s="20" t="s">
        <v>29</v>
      </c>
    </row>
    <row r="869" spans="1:7" ht="44.25" customHeight="1" x14ac:dyDescent="0.25">
      <c r="A869" s="87" t="s">
        <v>432</v>
      </c>
      <c r="B869" s="88"/>
      <c r="C869" s="16"/>
      <c r="D869" s="16"/>
      <c r="E869" s="16"/>
      <c r="F869" s="16"/>
      <c r="G869" s="16"/>
    </row>
    <row r="870" spans="1:7" s="80" customFormat="1" ht="44.25" customHeight="1" x14ac:dyDescent="0.25">
      <c r="A870" s="217"/>
      <c r="B870" s="217"/>
      <c r="C870" s="227"/>
      <c r="D870" s="227"/>
      <c r="E870" s="227"/>
      <c r="F870" s="227"/>
      <c r="G870" s="227"/>
    </row>
    <row r="872" spans="1:7" x14ac:dyDescent="0.25">
      <c r="A872" s="56" t="s">
        <v>21</v>
      </c>
    </row>
    <row r="873" spans="1:7" x14ac:dyDescent="0.25">
      <c r="A873" s="200"/>
      <c r="B873" s="201"/>
      <c r="C873" s="201"/>
      <c r="D873" s="201"/>
      <c r="E873" s="201"/>
      <c r="F873" s="201"/>
      <c r="G873" s="211"/>
    </row>
    <row r="874" spans="1:7" x14ac:dyDescent="0.25">
      <c r="A874" s="202"/>
      <c r="B874" s="203"/>
      <c r="C874" s="203"/>
      <c r="D874" s="203"/>
      <c r="E874" s="203"/>
      <c r="F874" s="203"/>
      <c r="G874" s="212"/>
    </row>
    <row r="875" spans="1:7" x14ac:dyDescent="0.25">
      <c r="A875" s="202"/>
      <c r="B875" s="203"/>
      <c r="C875" s="203"/>
      <c r="D875" s="203"/>
      <c r="E875" s="203"/>
      <c r="F875" s="203"/>
      <c r="G875" s="212"/>
    </row>
    <row r="876" spans="1:7" x14ac:dyDescent="0.25">
      <c r="A876" s="213"/>
      <c r="B876" s="214"/>
      <c r="C876" s="214"/>
      <c r="D876" s="214"/>
      <c r="E876" s="214"/>
      <c r="F876" s="214"/>
      <c r="G876" s="215"/>
    </row>
    <row r="877" spans="1:7" x14ac:dyDescent="0.25">
      <c r="B877" s="2"/>
      <c r="C877" s="19"/>
      <c r="D877" s="19"/>
      <c r="E877" s="19"/>
      <c r="F877" s="19"/>
      <c r="G877" s="19"/>
    </row>
    <row r="878" spans="1:7" x14ac:dyDescent="0.25">
      <c r="A878" s="93" t="s">
        <v>208</v>
      </c>
      <c r="B878" s="94"/>
      <c r="C878" s="94"/>
      <c r="D878" s="94"/>
      <c r="E878" s="94"/>
      <c r="F878" s="94"/>
      <c r="G878" s="94"/>
    </row>
    <row r="880" spans="1:7" ht="33.75" customHeight="1" x14ac:dyDescent="0.25">
      <c r="A880" s="105" t="s">
        <v>145</v>
      </c>
      <c r="B880" s="105"/>
      <c r="C880" s="105"/>
      <c r="D880" s="105"/>
      <c r="E880" s="105"/>
      <c r="F880" s="105"/>
      <c r="G880" s="21">
        <f>G230</f>
        <v>0</v>
      </c>
    </row>
    <row r="881" spans="1:7" x14ac:dyDescent="0.25">
      <c r="A881" s="22"/>
      <c r="B881" s="22"/>
      <c r="C881" s="22"/>
      <c r="D881" s="22"/>
      <c r="E881" s="22"/>
      <c r="F881" s="22"/>
      <c r="G881" s="19"/>
    </row>
    <row r="882" spans="1:7" x14ac:dyDescent="0.25">
      <c r="A882" s="162" t="s">
        <v>143</v>
      </c>
      <c r="B882" s="162"/>
      <c r="C882" s="162"/>
      <c r="D882" s="22"/>
      <c r="E882" s="22"/>
      <c r="F882" s="22"/>
      <c r="G882" s="19"/>
    </row>
    <row r="883" spans="1:7" ht="15" customHeight="1" x14ac:dyDescent="0.25">
      <c r="A883" s="105" t="s">
        <v>195</v>
      </c>
      <c r="B883" s="105"/>
      <c r="C883" s="105"/>
      <c r="D883" s="105"/>
      <c r="E883" s="105"/>
      <c r="F883" s="105"/>
      <c r="G883" s="16"/>
    </row>
    <row r="884" spans="1:7" ht="30" customHeight="1" x14ac:dyDescent="0.25">
      <c r="A884" s="105" t="s">
        <v>196</v>
      </c>
      <c r="B884" s="105"/>
      <c r="C884" s="105"/>
      <c r="D884" s="105"/>
      <c r="E884" s="105"/>
      <c r="F884" s="105"/>
      <c r="G884" s="16"/>
    </row>
    <row r="885" spans="1:7" ht="30" customHeight="1" x14ac:dyDescent="0.25">
      <c r="A885" s="105" t="s">
        <v>197</v>
      </c>
      <c r="B885" s="105"/>
      <c r="C885" s="105"/>
      <c r="D885" s="105"/>
      <c r="E885" s="105"/>
      <c r="F885" s="105"/>
      <c r="G885" s="16"/>
    </row>
    <row r="886" spans="1:7" x14ac:dyDescent="0.25">
      <c r="A886" s="42"/>
      <c r="F886" s="2" t="s">
        <v>72</v>
      </c>
      <c r="G886" s="19">
        <f>SUM(G883:G885)</f>
        <v>0</v>
      </c>
    </row>
    <row r="887" spans="1:7" x14ac:dyDescent="0.25">
      <c r="A887" s="42"/>
      <c r="F887" s="142" t="str">
        <f>IF((G886=G880),"","le total n'est pas égal au nombre de sortants indiqué au IV.")</f>
        <v/>
      </c>
      <c r="G887" s="111"/>
    </row>
    <row r="888" spans="1:7" ht="22.5" customHeight="1" x14ac:dyDescent="0.25">
      <c r="A888" s="42"/>
      <c r="F888" s="111"/>
      <c r="G888" s="111"/>
    </row>
    <row r="889" spans="1:7" x14ac:dyDescent="0.25">
      <c r="A889" s="173" t="s">
        <v>130</v>
      </c>
      <c r="B889" s="173"/>
      <c r="C889" s="173"/>
      <c r="D889" s="173"/>
      <c r="E889" s="173"/>
      <c r="F889" s="173"/>
      <c r="G889" s="173"/>
    </row>
    <row r="891" spans="1:7" x14ac:dyDescent="0.25">
      <c r="A891" t="s">
        <v>144</v>
      </c>
    </row>
    <row r="892" spans="1:7" s="80" customFormat="1" x14ac:dyDescent="0.25"/>
    <row r="894" spans="1:7" x14ac:dyDescent="0.25">
      <c r="A894" s="105" t="s">
        <v>140</v>
      </c>
      <c r="B894" s="105"/>
      <c r="C894" s="105"/>
      <c r="D894" s="105"/>
      <c r="E894" s="105"/>
      <c r="F894" s="105"/>
      <c r="G894" s="16"/>
    </row>
    <row r="895" spans="1:7" x14ac:dyDescent="0.25">
      <c r="A895" s="105" t="s">
        <v>131</v>
      </c>
      <c r="B895" s="105"/>
      <c r="C895" s="105"/>
      <c r="D895" s="105"/>
      <c r="E895" s="105"/>
      <c r="F895" s="105"/>
      <c r="G895" s="16"/>
    </row>
    <row r="896" spans="1:7" ht="30" customHeight="1" x14ac:dyDescent="0.25">
      <c r="A896" s="105" t="s">
        <v>413</v>
      </c>
      <c r="B896" s="105"/>
      <c r="C896" s="105"/>
      <c r="D896" s="105"/>
      <c r="E896" s="105"/>
      <c r="F896" s="105"/>
      <c r="G896" s="16"/>
    </row>
    <row r="897" spans="1:7" ht="30" customHeight="1" x14ac:dyDescent="0.25">
      <c r="A897" s="105" t="s">
        <v>414</v>
      </c>
      <c r="B897" s="105"/>
      <c r="C897" s="105"/>
      <c r="D897" s="105"/>
      <c r="E897" s="105"/>
      <c r="F897" s="105"/>
      <c r="G897" s="16"/>
    </row>
    <row r="898" spans="1:7" x14ac:dyDescent="0.25">
      <c r="A898" s="105" t="s">
        <v>132</v>
      </c>
      <c r="B898" s="105"/>
      <c r="C898" s="105"/>
      <c r="D898" s="105"/>
      <c r="E898" s="105"/>
      <c r="F898" s="105"/>
      <c r="G898" s="16"/>
    </row>
    <row r="899" spans="1:7" x14ac:dyDescent="0.25">
      <c r="A899" s="105" t="s">
        <v>147</v>
      </c>
      <c r="B899" s="105"/>
      <c r="C899" s="105"/>
      <c r="D899" s="105"/>
      <c r="E899" s="105"/>
      <c r="F899" s="105"/>
      <c r="G899" s="16"/>
    </row>
    <row r="900" spans="1:7" x14ac:dyDescent="0.25">
      <c r="A900" s="105" t="s">
        <v>133</v>
      </c>
      <c r="B900" s="105"/>
      <c r="C900" s="105"/>
      <c r="D900" s="105"/>
      <c r="E900" s="105"/>
      <c r="F900" s="105"/>
      <c r="G900" s="16"/>
    </row>
    <row r="901" spans="1:7" ht="30" customHeight="1" x14ac:dyDescent="0.25">
      <c r="A901" s="105" t="s">
        <v>436</v>
      </c>
      <c r="B901" s="105"/>
      <c r="C901" s="105"/>
      <c r="D901" s="105"/>
      <c r="E901" s="105"/>
      <c r="F901" s="105"/>
      <c r="G901" s="16"/>
    </row>
    <row r="902" spans="1:7" x14ac:dyDescent="0.25">
      <c r="A902" s="105" t="s">
        <v>134</v>
      </c>
      <c r="B902" s="105"/>
      <c r="C902" s="105"/>
      <c r="D902" s="105"/>
      <c r="E902" s="105"/>
      <c r="F902" s="105"/>
      <c r="G902" s="16"/>
    </row>
    <row r="903" spans="1:7" ht="15" customHeight="1" x14ac:dyDescent="0.25">
      <c r="A903" s="105" t="s">
        <v>422</v>
      </c>
      <c r="B903" s="105"/>
      <c r="C903" s="105"/>
      <c r="D903" s="105"/>
      <c r="E903" s="105"/>
      <c r="F903" s="105"/>
      <c r="G903" s="16"/>
    </row>
    <row r="904" spans="1:7" x14ac:dyDescent="0.25">
      <c r="A904" s="105" t="s">
        <v>423</v>
      </c>
      <c r="B904" s="105"/>
      <c r="C904" s="105"/>
      <c r="D904" s="105"/>
      <c r="E904" s="105"/>
      <c r="F904" s="105"/>
      <c r="G904" s="16"/>
    </row>
    <row r="905" spans="1:7" x14ac:dyDescent="0.25">
      <c r="A905" s="105" t="s">
        <v>135</v>
      </c>
      <c r="B905" s="105"/>
      <c r="C905" s="105"/>
      <c r="D905" s="105"/>
      <c r="E905" s="105"/>
      <c r="F905" s="105"/>
      <c r="G905" s="16"/>
    </row>
    <row r="906" spans="1:7" x14ac:dyDescent="0.25">
      <c r="A906" s="105" t="s">
        <v>136</v>
      </c>
      <c r="B906" s="105"/>
      <c r="C906" s="105"/>
      <c r="D906" s="105"/>
      <c r="E906" s="105"/>
      <c r="F906" s="105"/>
      <c r="G906" s="16"/>
    </row>
    <row r="907" spans="1:7" ht="15" customHeight="1" x14ac:dyDescent="0.25">
      <c r="A907" s="105" t="s">
        <v>415</v>
      </c>
      <c r="B907" s="105"/>
      <c r="C907" s="105"/>
      <c r="D907" s="105"/>
      <c r="E907" s="105"/>
      <c r="F907" s="105"/>
      <c r="G907" s="16"/>
    </row>
    <row r="908" spans="1:7" ht="29.25" customHeight="1" x14ac:dyDescent="0.25">
      <c r="A908" s="105" t="s">
        <v>198</v>
      </c>
      <c r="B908" s="105"/>
      <c r="C908" s="105"/>
      <c r="D908" s="105"/>
      <c r="E908" s="105"/>
      <c r="F908" s="105"/>
      <c r="G908" s="16"/>
    </row>
    <row r="909" spans="1:7" x14ac:dyDescent="0.25">
      <c r="A909" s="105" t="s">
        <v>139</v>
      </c>
      <c r="B909" s="105"/>
      <c r="C909" s="105"/>
      <c r="D909" s="105"/>
      <c r="E909" s="105"/>
      <c r="F909" s="105"/>
      <c r="G909" s="16"/>
    </row>
    <row r="910" spans="1:7" ht="30" customHeight="1" x14ac:dyDescent="0.25">
      <c r="A910" s="105" t="s">
        <v>137</v>
      </c>
      <c r="B910" s="105"/>
      <c r="C910" s="105"/>
      <c r="D910" s="105"/>
      <c r="E910" s="105"/>
      <c r="F910" s="105"/>
      <c r="G910" s="16"/>
    </row>
    <row r="911" spans="1:7" x14ac:dyDescent="0.25">
      <c r="A911" s="105" t="s">
        <v>138</v>
      </c>
      <c r="B911" s="105"/>
      <c r="C911" s="105"/>
      <c r="D911" s="105"/>
      <c r="E911" s="105"/>
      <c r="F911" s="105"/>
      <c r="G911" s="16"/>
    </row>
    <row r="912" spans="1:7" x14ac:dyDescent="0.25">
      <c r="A912" t="s">
        <v>141</v>
      </c>
    </row>
    <row r="913" spans="1:7" x14ac:dyDescent="0.25">
      <c r="A913" s="138"/>
      <c r="B913" s="138"/>
      <c r="C913" s="138"/>
      <c r="D913" s="138"/>
      <c r="E913" s="138"/>
      <c r="F913" s="138"/>
      <c r="G913" s="16"/>
    </row>
    <row r="914" spans="1:7" x14ac:dyDescent="0.25">
      <c r="A914" s="138"/>
      <c r="B914" s="138"/>
      <c r="C914" s="138"/>
      <c r="D914" s="138"/>
      <c r="E914" s="138"/>
      <c r="F914" s="138"/>
      <c r="G914" s="16"/>
    </row>
    <row r="915" spans="1:7" x14ac:dyDescent="0.25">
      <c r="A915" s="138"/>
      <c r="B915" s="138"/>
      <c r="C915" s="138"/>
      <c r="D915" s="138"/>
      <c r="E915" s="138"/>
      <c r="F915" s="138"/>
      <c r="G915" s="16"/>
    </row>
    <row r="916" spans="1:7" x14ac:dyDescent="0.25">
      <c r="A916" s="105" t="s">
        <v>107</v>
      </c>
      <c r="B916" s="105"/>
      <c r="C916" s="105"/>
      <c r="D916" s="105"/>
      <c r="E916" s="105"/>
      <c r="F916" s="105"/>
      <c r="G916" s="16"/>
    </row>
    <row r="917" spans="1:7" x14ac:dyDescent="0.25">
      <c r="F917" s="2" t="s">
        <v>72</v>
      </c>
      <c r="G917" s="19">
        <f>SUM(G894:G911)+SUM(G913:G916)</f>
        <v>0</v>
      </c>
    </row>
    <row r="918" spans="1:7" ht="25.5" customHeight="1" x14ac:dyDescent="0.25">
      <c r="F918" s="142" t="str">
        <f>IF((G917=G883),"","le total n'est pas égal au nombre de sortants ayant été accompagnés dans leur hébergement durable indiqué plus haut.")</f>
        <v/>
      </c>
      <c r="G918" s="111"/>
    </row>
    <row r="919" spans="1:7" ht="16.5" customHeight="1" x14ac:dyDescent="0.25">
      <c r="F919" s="111"/>
      <c r="G919" s="111"/>
    </row>
    <row r="920" spans="1:7" x14ac:dyDescent="0.25">
      <c r="A920" t="s">
        <v>142</v>
      </c>
    </row>
    <row r="921" spans="1:7" x14ac:dyDescent="0.25">
      <c r="A921" s="105" t="s">
        <v>148</v>
      </c>
      <c r="B921" s="105"/>
      <c r="C921" s="105"/>
      <c r="D921" s="105"/>
      <c r="E921" s="105"/>
      <c r="F921" s="105"/>
      <c r="G921" s="16"/>
    </row>
    <row r="922" spans="1:7" x14ac:dyDescent="0.25">
      <c r="A922" s="105" t="s">
        <v>149</v>
      </c>
      <c r="B922" s="105"/>
      <c r="C922" s="105"/>
      <c r="D922" s="105"/>
      <c r="E922" s="105"/>
      <c r="F922" s="105"/>
      <c r="G922" s="16"/>
    </row>
    <row r="923" spans="1:7" ht="9.75" customHeight="1" x14ac:dyDescent="0.25">
      <c r="A923" s="22"/>
      <c r="B923" s="22"/>
      <c r="C923" s="22"/>
      <c r="D923" s="22"/>
      <c r="E923" s="22"/>
      <c r="F923" s="22"/>
      <c r="G923" s="23"/>
    </row>
    <row r="924" spans="1:7" x14ac:dyDescent="0.25">
      <c r="A924" s="173" t="s">
        <v>185</v>
      </c>
      <c r="B924" s="173"/>
      <c r="C924" s="173"/>
      <c r="D924" s="173"/>
      <c r="E924" s="173"/>
      <c r="F924" s="173"/>
      <c r="G924" s="173"/>
    </row>
    <row r="926" spans="1:7" ht="30" customHeight="1" x14ac:dyDescent="0.25">
      <c r="A926" s="86" t="s">
        <v>184</v>
      </c>
      <c r="B926" s="86"/>
      <c r="C926" s="86"/>
      <c r="D926" s="86"/>
      <c r="E926" s="86"/>
      <c r="F926" s="86"/>
      <c r="G926" s="86"/>
    </row>
    <row r="928" spans="1:7" x14ac:dyDescent="0.25">
      <c r="A928" s="105" t="s">
        <v>140</v>
      </c>
      <c r="B928" s="105"/>
      <c r="C928" s="105"/>
      <c r="D928" s="105"/>
      <c r="E928" s="105"/>
      <c r="F928" s="105"/>
      <c r="G928" s="16"/>
    </row>
    <row r="929" spans="1:7" x14ac:dyDescent="0.25">
      <c r="A929" s="105" t="s">
        <v>150</v>
      </c>
      <c r="B929" s="105"/>
      <c r="C929" s="105"/>
      <c r="D929" s="105"/>
      <c r="E929" s="105"/>
      <c r="F929" s="105"/>
      <c r="G929" s="16"/>
    </row>
    <row r="930" spans="1:7" x14ac:dyDescent="0.25">
      <c r="A930" s="105" t="s">
        <v>146</v>
      </c>
      <c r="B930" s="105"/>
      <c r="C930" s="105"/>
      <c r="D930" s="105"/>
      <c r="E930" s="105"/>
      <c r="F930" s="105"/>
      <c r="G930" s="16"/>
    </row>
    <row r="931" spans="1:7" ht="31.5" customHeight="1" x14ac:dyDescent="0.25">
      <c r="A931" s="105" t="s">
        <v>414</v>
      </c>
      <c r="B931" s="105"/>
      <c r="C931" s="105"/>
      <c r="D931" s="105"/>
      <c r="E931" s="105"/>
      <c r="F931" s="105"/>
      <c r="G931" s="16"/>
    </row>
    <row r="932" spans="1:7" x14ac:dyDescent="0.25">
      <c r="A932" s="105" t="s">
        <v>147</v>
      </c>
      <c r="B932" s="105"/>
      <c r="C932" s="105"/>
      <c r="D932" s="105"/>
      <c r="E932" s="105"/>
      <c r="F932" s="105"/>
      <c r="G932" s="16"/>
    </row>
    <row r="933" spans="1:7" x14ac:dyDescent="0.25">
      <c r="A933" s="105" t="s">
        <v>132</v>
      </c>
      <c r="B933" s="105"/>
      <c r="C933" s="105"/>
      <c r="D933" s="105"/>
      <c r="E933" s="105"/>
      <c r="F933" s="105"/>
      <c r="G933" s="16"/>
    </row>
    <row r="934" spans="1:7" x14ac:dyDescent="0.25">
      <c r="A934" s="105" t="s">
        <v>133</v>
      </c>
      <c r="B934" s="105"/>
      <c r="C934" s="105"/>
      <c r="D934" s="105"/>
      <c r="E934" s="105"/>
      <c r="F934" s="105"/>
      <c r="G934" s="16"/>
    </row>
    <row r="935" spans="1:7" ht="30" customHeight="1" x14ac:dyDescent="0.25">
      <c r="A935" s="105" t="s">
        <v>436</v>
      </c>
      <c r="B935" s="105"/>
      <c r="C935" s="105"/>
      <c r="D935" s="105"/>
      <c r="E935" s="105"/>
      <c r="F935" s="105"/>
      <c r="G935" s="16"/>
    </row>
    <row r="936" spans="1:7" x14ac:dyDescent="0.25">
      <c r="A936" s="105" t="s">
        <v>134</v>
      </c>
      <c r="B936" s="105"/>
      <c r="C936" s="105"/>
      <c r="D936" s="105"/>
      <c r="E936" s="105"/>
      <c r="F936" s="105"/>
      <c r="G936" s="16"/>
    </row>
    <row r="937" spans="1:7" x14ac:dyDescent="0.25">
      <c r="A937" s="105" t="s">
        <v>424</v>
      </c>
      <c r="B937" s="105"/>
      <c r="C937" s="105"/>
      <c r="D937" s="105"/>
      <c r="E937" s="105"/>
      <c r="F937" s="105"/>
      <c r="G937" s="16"/>
    </row>
    <row r="938" spans="1:7" ht="15" customHeight="1" x14ac:dyDescent="0.25">
      <c r="A938" s="105" t="s">
        <v>421</v>
      </c>
      <c r="B938" s="105"/>
      <c r="C938" s="105"/>
      <c r="D938" s="105"/>
      <c r="E938" s="105"/>
      <c r="F938" s="105"/>
      <c r="G938" s="16"/>
    </row>
    <row r="939" spans="1:7" x14ac:dyDescent="0.25">
      <c r="A939" s="105" t="s">
        <v>135</v>
      </c>
      <c r="B939" s="105"/>
      <c r="C939" s="105"/>
      <c r="D939" s="105"/>
      <c r="E939" s="105"/>
      <c r="F939" s="105"/>
      <c r="G939" s="16"/>
    </row>
    <row r="940" spans="1:7" x14ac:dyDescent="0.25">
      <c r="A940" s="105" t="s">
        <v>136</v>
      </c>
      <c r="B940" s="105"/>
      <c r="C940" s="105"/>
      <c r="D940" s="105"/>
      <c r="E940" s="105"/>
      <c r="F940" s="105"/>
      <c r="G940" s="16"/>
    </row>
    <row r="941" spans="1:7" ht="15" customHeight="1" x14ac:dyDescent="0.25">
      <c r="A941" s="105" t="s">
        <v>415</v>
      </c>
      <c r="B941" s="105"/>
      <c r="C941" s="105"/>
      <c r="D941" s="105"/>
      <c r="E941" s="105"/>
      <c r="F941" s="105"/>
      <c r="G941" s="16"/>
    </row>
    <row r="942" spans="1:7" ht="30" customHeight="1" x14ac:dyDescent="0.25">
      <c r="A942" s="105" t="s">
        <v>155</v>
      </c>
      <c r="B942" s="105"/>
      <c r="C942" s="105"/>
      <c r="D942" s="105"/>
      <c r="E942" s="105"/>
      <c r="F942" s="105"/>
      <c r="G942" s="16"/>
    </row>
    <row r="943" spans="1:7" ht="30" customHeight="1" x14ac:dyDescent="0.25">
      <c r="A943" s="105" t="s">
        <v>416</v>
      </c>
      <c r="B943" s="105"/>
      <c r="C943" s="105"/>
      <c r="D943" s="105"/>
      <c r="E943" s="105"/>
      <c r="F943" s="105"/>
      <c r="G943" s="16"/>
    </row>
    <row r="944" spans="1:7" ht="30" customHeight="1" x14ac:dyDescent="0.25">
      <c r="A944" s="105" t="s">
        <v>417</v>
      </c>
      <c r="B944" s="105"/>
      <c r="C944" s="105"/>
      <c r="D944" s="105"/>
      <c r="E944" s="105"/>
      <c r="F944" s="105"/>
      <c r="G944" s="16"/>
    </row>
    <row r="945" spans="1:7" x14ac:dyDescent="0.25">
      <c r="A945" s="105" t="s">
        <v>139</v>
      </c>
      <c r="B945" s="105"/>
      <c r="C945" s="105"/>
      <c r="D945" s="105"/>
      <c r="E945" s="105"/>
      <c r="F945" s="105"/>
      <c r="G945" s="16"/>
    </row>
    <row r="946" spans="1:7" ht="30" customHeight="1" x14ac:dyDescent="0.25">
      <c r="A946" s="105" t="s">
        <v>186</v>
      </c>
      <c r="B946" s="105"/>
      <c r="C946" s="105"/>
      <c r="D946" s="105"/>
      <c r="E946" s="105"/>
      <c r="F946" s="105"/>
      <c r="G946" s="16"/>
    </row>
    <row r="947" spans="1:7" x14ac:dyDescent="0.25">
      <c r="A947" s="105" t="s">
        <v>151</v>
      </c>
      <c r="B947" s="105"/>
      <c r="C947" s="105"/>
      <c r="D947" s="105"/>
      <c r="E947" s="105"/>
      <c r="F947" s="105"/>
      <c r="G947" s="16"/>
    </row>
    <row r="948" spans="1:7" x14ac:dyDescent="0.25">
      <c r="A948" s="162" t="s">
        <v>141</v>
      </c>
      <c r="B948" s="162"/>
      <c r="C948" s="162"/>
      <c r="D948" s="162"/>
      <c r="E948" s="162"/>
      <c r="F948" s="162"/>
    </row>
    <row r="949" spans="1:7" x14ac:dyDescent="0.25">
      <c r="A949" s="138"/>
      <c r="B949" s="138"/>
      <c r="C949" s="138"/>
      <c r="D949" s="138"/>
      <c r="E949" s="138"/>
      <c r="F949" s="138"/>
      <c r="G949" s="16"/>
    </row>
    <row r="950" spans="1:7" x14ac:dyDescent="0.25">
      <c r="A950" s="138"/>
      <c r="B950" s="138"/>
      <c r="C950" s="138"/>
      <c r="D950" s="138"/>
      <c r="E950" s="138"/>
      <c r="F950" s="138"/>
      <c r="G950" s="16"/>
    </row>
    <row r="951" spans="1:7" x14ac:dyDescent="0.25">
      <c r="A951" s="138"/>
      <c r="B951" s="138"/>
      <c r="C951" s="138"/>
      <c r="D951" s="138"/>
      <c r="E951" s="138"/>
      <c r="F951" s="138"/>
      <c r="G951" s="16"/>
    </row>
    <row r="952" spans="1:7" x14ac:dyDescent="0.25">
      <c r="A952" s="105" t="s">
        <v>107</v>
      </c>
      <c r="B952" s="105"/>
      <c r="C952" s="105"/>
      <c r="D952" s="105"/>
      <c r="E952" s="105"/>
      <c r="F952" s="105"/>
      <c r="G952" s="16"/>
    </row>
    <row r="953" spans="1:7" x14ac:dyDescent="0.25">
      <c r="F953" s="2" t="s">
        <v>72</v>
      </c>
      <c r="G953" s="19">
        <f>SUM(G929:G947)+SUM(G949:G952)</f>
        <v>0</v>
      </c>
    </row>
    <row r="954" spans="1:7" ht="43.5" customHeight="1" x14ac:dyDescent="0.25">
      <c r="F954" s="142" t="str">
        <f>IF((G953=G884),"","le total n'est pas égal au nombre de sortants ayant été accompagnés en institution sociale indiqué plus haut.")</f>
        <v/>
      </c>
      <c r="G954" s="111"/>
    </row>
    <row r="955" spans="1:7" ht="48" hidden="1" customHeight="1" x14ac:dyDescent="0.25">
      <c r="F955" s="111"/>
      <c r="G955" s="111"/>
    </row>
    <row r="956" spans="1:7" x14ac:dyDescent="0.25">
      <c r="A956" t="s">
        <v>142</v>
      </c>
    </row>
    <row r="957" spans="1:7" x14ac:dyDescent="0.25">
      <c r="A957" s="105" t="s">
        <v>148</v>
      </c>
      <c r="B957" s="105"/>
      <c r="C957" s="105"/>
      <c r="D957" s="105"/>
      <c r="E957" s="105"/>
      <c r="F957" s="105"/>
      <c r="G957" s="16"/>
    </row>
    <row r="958" spans="1:7" ht="15" customHeight="1" x14ac:dyDescent="0.25">
      <c r="A958" s="105" t="s">
        <v>149</v>
      </c>
      <c r="B958" s="105"/>
      <c r="C958" s="105"/>
      <c r="D958" s="105"/>
      <c r="E958" s="105"/>
      <c r="F958" s="105"/>
      <c r="G958" s="16"/>
    </row>
    <row r="960" spans="1:7" x14ac:dyDescent="0.25">
      <c r="A960" s="173" t="s">
        <v>152</v>
      </c>
      <c r="B960" s="173"/>
      <c r="C960" s="173"/>
      <c r="D960" s="173"/>
      <c r="E960" s="173"/>
      <c r="F960" s="173"/>
      <c r="G960" s="173"/>
    </row>
    <row r="962" spans="1:7" ht="32.25" customHeight="1" x14ac:dyDescent="0.25">
      <c r="A962" s="86" t="s">
        <v>153</v>
      </c>
      <c r="B962" s="86"/>
      <c r="C962" s="86"/>
      <c r="D962" s="86"/>
      <c r="E962" s="86"/>
      <c r="F962" s="86"/>
      <c r="G962" s="86"/>
    </row>
    <row r="964" spans="1:7" x14ac:dyDescent="0.25">
      <c r="A964" s="105" t="s">
        <v>140</v>
      </c>
      <c r="B964" s="105"/>
      <c r="C964" s="105"/>
      <c r="D964" s="105"/>
      <c r="E964" s="105"/>
      <c r="F964" s="105"/>
      <c r="G964" s="16"/>
    </row>
    <row r="965" spans="1:7" x14ac:dyDescent="0.25">
      <c r="A965" s="105" t="s">
        <v>154</v>
      </c>
      <c r="B965" s="105"/>
      <c r="C965" s="105"/>
      <c r="D965" s="105"/>
      <c r="E965" s="105"/>
      <c r="F965" s="105"/>
      <c r="G965" s="16"/>
    </row>
    <row r="966" spans="1:7" x14ac:dyDescent="0.25">
      <c r="A966" s="105" t="s">
        <v>146</v>
      </c>
      <c r="B966" s="105"/>
      <c r="C966" s="105"/>
      <c r="D966" s="105"/>
      <c r="E966" s="105"/>
      <c r="F966" s="105"/>
      <c r="G966" s="16"/>
    </row>
    <row r="967" spans="1:7" ht="30" customHeight="1" x14ac:dyDescent="0.25">
      <c r="A967" s="105" t="s">
        <v>414</v>
      </c>
      <c r="B967" s="105"/>
      <c r="C967" s="105"/>
      <c r="D967" s="105"/>
      <c r="E967" s="105"/>
      <c r="F967" s="105"/>
      <c r="G967" s="16"/>
    </row>
    <row r="968" spans="1:7" x14ac:dyDescent="0.25">
      <c r="A968" s="105" t="s">
        <v>147</v>
      </c>
      <c r="B968" s="105"/>
      <c r="C968" s="105"/>
      <c r="D968" s="105"/>
      <c r="E968" s="105"/>
      <c r="F968" s="105"/>
      <c r="G968" s="16"/>
    </row>
    <row r="969" spans="1:7" x14ac:dyDescent="0.25">
      <c r="A969" s="105" t="s">
        <v>132</v>
      </c>
      <c r="B969" s="105"/>
      <c r="C969" s="105"/>
      <c r="D969" s="105"/>
      <c r="E969" s="105"/>
      <c r="F969" s="105"/>
      <c r="G969" s="16"/>
    </row>
    <row r="970" spans="1:7" ht="15" customHeight="1" x14ac:dyDescent="0.25">
      <c r="A970" s="105" t="s">
        <v>437</v>
      </c>
      <c r="B970" s="105"/>
      <c r="C970" s="105"/>
      <c r="D970" s="105"/>
      <c r="E970" s="105"/>
      <c r="F970" s="105"/>
      <c r="G970" s="16"/>
    </row>
    <row r="971" spans="1:7" x14ac:dyDescent="0.25">
      <c r="A971" s="105" t="s">
        <v>133</v>
      </c>
      <c r="B971" s="105"/>
      <c r="C971" s="105"/>
      <c r="D971" s="105"/>
      <c r="E971" s="105"/>
      <c r="F971" s="105"/>
      <c r="G971" s="16"/>
    </row>
    <row r="972" spans="1:7" ht="30" customHeight="1" x14ac:dyDescent="0.25">
      <c r="A972" s="105" t="s">
        <v>436</v>
      </c>
      <c r="B972" s="105"/>
      <c r="C972" s="105"/>
      <c r="D972" s="105"/>
      <c r="E972" s="105"/>
      <c r="F972" s="105"/>
      <c r="G972" s="16"/>
    </row>
    <row r="973" spans="1:7" x14ac:dyDescent="0.25">
      <c r="A973" s="105" t="s">
        <v>134</v>
      </c>
      <c r="B973" s="105"/>
      <c r="C973" s="105"/>
      <c r="D973" s="105"/>
      <c r="E973" s="105"/>
      <c r="F973" s="105"/>
      <c r="G973" s="16"/>
    </row>
    <row r="974" spans="1:7" x14ac:dyDescent="0.25">
      <c r="A974" s="105" t="s">
        <v>425</v>
      </c>
      <c r="B974" s="105"/>
      <c r="C974" s="105"/>
      <c r="D974" s="105"/>
      <c r="E974" s="105"/>
      <c r="F974" s="105"/>
      <c r="G974" s="16"/>
    </row>
    <row r="975" spans="1:7" ht="15" customHeight="1" x14ac:dyDescent="0.25">
      <c r="A975" s="105" t="s">
        <v>423</v>
      </c>
      <c r="B975" s="105"/>
      <c r="C975" s="105"/>
      <c r="D975" s="105"/>
      <c r="E975" s="105"/>
      <c r="F975" s="105"/>
      <c r="G975" s="16"/>
    </row>
    <row r="976" spans="1:7" ht="15" customHeight="1" x14ac:dyDescent="0.25">
      <c r="A976" s="105" t="s">
        <v>426</v>
      </c>
      <c r="B976" s="105"/>
      <c r="C976" s="105"/>
      <c r="D976" s="105"/>
      <c r="E976" s="105"/>
      <c r="F976" s="105"/>
      <c r="G976" s="16"/>
    </row>
    <row r="977" spans="1:7" ht="15" customHeight="1" x14ac:dyDescent="0.25">
      <c r="A977" s="105" t="s">
        <v>135</v>
      </c>
      <c r="B977" s="105"/>
      <c r="C977" s="105"/>
      <c r="D977" s="105"/>
      <c r="E977" s="105"/>
      <c r="F977" s="105"/>
      <c r="G977" s="16"/>
    </row>
    <row r="978" spans="1:7" x14ac:dyDescent="0.25">
      <c r="A978" s="105" t="s">
        <v>136</v>
      </c>
      <c r="B978" s="105"/>
      <c r="C978" s="105"/>
      <c r="D978" s="105"/>
      <c r="E978" s="105"/>
      <c r="F978" s="105"/>
      <c r="G978" s="16"/>
    </row>
    <row r="979" spans="1:7" ht="15" customHeight="1" x14ac:dyDescent="0.25">
      <c r="A979" s="105" t="s">
        <v>415</v>
      </c>
      <c r="B979" s="105"/>
      <c r="C979" s="105"/>
      <c r="D979" s="105"/>
      <c r="E979" s="105"/>
      <c r="F979" s="105"/>
      <c r="G979" s="16"/>
    </row>
    <row r="980" spans="1:7" ht="30" customHeight="1" x14ac:dyDescent="0.25">
      <c r="A980" s="105" t="s">
        <v>187</v>
      </c>
      <c r="B980" s="105"/>
      <c r="C980" s="105"/>
      <c r="D980" s="105"/>
      <c r="E980" s="105"/>
      <c r="F980" s="105"/>
      <c r="G980" s="16"/>
    </row>
    <row r="981" spans="1:7" ht="30" customHeight="1" x14ac:dyDescent="0.25">
      <c r="A981" s="105" t="s">
        <v>188</v>
      </c>
      <c r="B981" s="105"/>
      <c r="C981" s="105"/>
      <c r="D981" s="105"/>
      <c r="E981" s="105"/>
      <c r="F981" s="105"/>
      <c r="G981" s="16"/>
    </row>
    <row r="982" spans="1:7" x14ac:dyDescent="0.25">
      <c r="A982" s="105" t="s">
        <v>139</v>
      </c>
      <c r="B982" s="105"/>
      <c r="C982" s="105"/>
      <c r="D982" s="105"/>
      <c r="E982" s="105"/>
      <c r="F982" s="105"/>
      <c r="G982" s="16"/>
    </row>
    <row r="983" spans="1:7" x14ac:dyDescent="0.25">
      <c r="A983" t="s">
        <v>141</v>
      </c>
    </row>
    <row r="984" spans="1:7" x14ac:dyDescent="0.25">
      <c r="A984" s="138"/>
      <c r="B984" s="138"/>
      <c r="C984" s="138"/>
      <c r="D984" s="138"/>
      <c r="E984" s="138"/>
      <c r="F984" s="138"/>
      <c r="G984" s="16"/>
    </row>
    <row r="985" spans="1:7" x14ac:dyDescent="0.25">
      <c r="A985" s="138"/>
      <c r="B985" s="138"/>
      <c r="C985" s="138"/>
      <c r="D985" s="138"/>
      <c r="E985" s="138"/>
      <c r="F985" s="138"/>
      <c r="G985" s="16"/>
    </row>
    <row r="986" spans="1:7" x14ac:dyDescent="0.25">
      <c r="A986" s="138"/>
      <c r="B986" s="138"/>
      <c r="C986" s="138"/>
      <c r="D986" s="138"/>
      <c r="E986" s="138"/>
      <c r="F986" s="138"/>
      <c r="G986" s="16"/>
    </row>
    <row r="987" spans="1:7" x14ac:dyDescent="0.25">
      <c r="A987" s="105" t="s">
        <v>107</v>
      </c>
      <c r="B987" s="105"/>
      <c r="C987" s="105"/>
      <c r="D987" s="105"/>
      <c r="E987" s="105"/>
      <c r="F987" s="105"/>
      <c r="G987" s="16"/>
    </row>
    <row r="988" spans="1:7" x14ac:dyDescent="0.25">
      <c r="F988" s="2" t="s">
        <v>72</v>
      </c>
      <c r="G988" s="19">
        <f>SUM(G962:G982)+SUM(G984:G987)</f>
        <v>0</v>
      </c>
    </row>
    <row r="989" spans="1:7" x14ac:dyDescent="0.25">
      <c r="F989" s="142" t="str">
        <f>IF((G988=G885),"","le total n'est pas égal au nombre de sortants ayant été accompagnés sans hébergement ou en hébergement précaire indiqué plus haut.")</f>
        <v/>
      </c>
      <c r="G989" s="111"/>
    </row>
    <row r="990" spans="1:7" ht="18" customHeight="1" x14ac:dyDescent="0.25">
      <c r="F990" s="111"/>
      <c r="G990" s="111"/>
    </row>
    <row r="991" spans="1:7" x14ac:dyDescent="0.25">
      <c r="A991" t="s">
        <v>142</v>
      </c>
    </row>
    <row r="992" spans="1:7" x14ac:dyDescent="0.25">
      <c r="A992" s="105" t="s">
        <v>148</v>
      </c>
      <c r="B992" s="105"/>
      <c r="C992" s="105"/>
      <c r="D992" s="105"/>
      <c r="E992" s="105"/>
      <c r="F992" s="105"/>
      <c r="G992" s="16"/>
    </row>
    <row r="993" spans="1:7" x14ac:dyDescent="0.25">
      <c r="A993" s="105" t="s">
        <v>149</v>
      </c>
      <c r="B993" s="105"/>
      <c r="C993" s="105"/>
      <c r="D993" s="105"/>
      <c r="E993" s="105"/>
      <c r="F993" s="105"/>
      <c r="G993" s="16"/>
    </row>
    <row r="994" spans="1:7" ht="55.5" customHeight="1" x14ac:dyDescent="0.25"/>
    <row r="995" spans="1:7" x14ac:dyDescent="0.25">
      <c r="A995" t="s">
        <v>21</v>
      </c>
    </row>
    <row r="996" spans="1:7" x14ac:dyDescent="0.25">
      <c r="A996" s="167"/>
      <c r="B996" s="167"/>
      <c r="C996" s="167"/>
      <c r="D996" s="167"/>
      <c r="E996" s="167"/>
      <c r="F996" s="167"/>
      <c r="G996" s="167"/>
    </row>
    <row r="997" spans="1:7" x14ac:dyDescent="0.25">
      <c r="A997" s="167"/>
      <c r="B997" s="167"/>
      <c r="C997" s="167"/>
      <c r="D997" s="167"/>
      <c r="E997" s="167"/>
      <c r="F997" s="167"/>
      <c r="G997" s="167"/>
    </row>
    <row r="998" spans="1:7" x14ac:dyDescent="0.25">
      <c r="A998" s="167"/>
      <c r="B998" s="167"/>
      <c r="C998" s="167"/>
      <c r="D998" s="167"/>
      <c r="E998" s="167"/>
      <c r="F998" s="167"/>
      <c r="G998" s="167"/>
    </row>
    <row r="999" spans="1:7" x14ac:dyDescent="0.25">
      <c r="A999" s="167"/>
      <c r="B999" s="167"/>
      <c r="C999" s="167"/>
      <c r="D999" s="167"/>
      <c r="E999" s="167"/>
      <c r="F999" s="167"/>
      <c r="G999" s="167"/>
    </row>
    <row r="1000" spans="1:7" x14ac:dyDescent="0.25">
      <c r="A1000" s="167"/>
      <c r="B1000" s="167"/>
      <c r="C1000" s="167"/>
      <c r="D1000" s="167"/>
      <c r="E1000" s="167"/>
      <c r="F1000" s="167"/>
      <c r="G1000" s="167"/>
    </row>
    <row r="1001" spans="1:7" x14ac:dyDescent="0.25">
      <c r="A1001" s="167"/>
      <c r="B1001" s="167"/>
      <c r="C1001" s="167"/>
      <c r="D1001" s="167"/>
      <c r="E1001" s="167"/>
      <c r="F1001" s="167"/>
      <c r="G1001" s="167"/>
    </row>
    <row r="1002" spans="1:7" x14ac:dyDescent="0.25">
      <c r="A1002" s="119"/>
      <c r="B1002" s="119"/>
      <c r="C1002" s="119"/>
      <c r="D1002" s="119"/>
      <c r="E1002" s="119"/>
      <c r="F1002" s="119"/>
      <c r="G1002" s="119"/>
    </row>
    <row r="1003" spans="1:7" x14ac:dyDescent="0.25">
      <c r="A1003" s="119"/>
      <c r="B1003" s="119"/>
      <c r="C1003" s="119"/>
      <c r="D1003" s="119"/>
      <c r="E1003" s="119"/>
      <c r="F1003" s="119"/>
      <c r="G1003" s="119"/>
    </row>
    <row r="1004" spans="1:7" x14ac:dyDescent="0.25">
      <c r="A1004" s="119"/>
      <c r="B1004" s="119"/>
      <c r="C1004" s="119"/>
      <c r="D1004" s="119"/>
      <c r="E1004" s="119"/>
      <c r="F1004" s="119"/>
      <c r="G1004" s="119"/>
    </row>
    <row r="1006" spans="1:7" x14ac:dyDescent="0.25">
      <c r="A1006" s="93" t="s">
        <v>209</v>
      </c>
      <c r="B1006" s="94"/>
      <c r="C1006" s="94"/>
      <c r="D1006" s="94"/>
      <c r="E1006" s="94"/>
      <c r="F1006" s="94"/>
      <c r="G1006" s="94"/>
    </row>
    <row r="1008" spans="1:7" ht="60" customHeight="1" x14ac:dyDescent="0.25">
      <c r="B1008" s="111" t="s">
        <v>199</v>
      </c>
      <c r="C1008" s="111"/>
      <c r="D1008" s="111"/>
      <c r="E1008" s="111" t="s">
        <v>418</v>
      </c>
      <c r="F1008" s="111"/>
      <c r="G1008" s="111"/>
    </row>
    <row r="1009" spans="1:7" x14ac:dyDescent="0.25">
      <c r="A1009" s="4" t="s">
        <v>157</v>
      </c>
      <c r="B1009" s="176" t="s">
        <v>156</v>
      </c>
      <c r="C1009" s="176"/>
      <c r="D1009" s="176"/>
      <c r="E1009" s="176" t="s">
        <v>156</v>
      </c>
      <c r="F1009" s="176"/>
      <c r="G1009" s="176"/>
    </row>
    <row r="1010" spans="1:7" x14ac:dyDescent="0.25">
      <c r="A1010" s="4" t="s">
        <v>158</v>
      </c>
      <c r="B1010" s="176" t="s">
        <v>156</v>
      </c>
      <c r="C1010" s="176"/>
      <c r="D1010" s="176"/>
      <c r="E1010" s="176" t="s">
        <v>156</v>
      </c>
      <c r="F1010" s="176"/>
      <c r="G1010" s="176"/>
    </row>
    <row r="1011" spans="1:7" x14ac:dyDescent="0.25">
      <c r="A1011" s="4" t="s">
        <v>159</v>
      </c>
      <c r="B1011" s="176" t="s">
        <v>156</v>
      </c>
      <c r="C1011" s="176"/>
      <c r="D1011" s="176"/>
      <c r="E1011" s="176" t="s">
        <v>156</v>
      </c>
      <c r="F1011" s="176"/>
      <c r="G1011" s="176"/>
    </row>
    <row r="1012" spans="1:7" x14ac:dyDescent="0.25">
      <c r="A1012" s="4" t="s">
        <v>160</v>
      </c>
      <c r="B1012" s="176"/>
      <c r="C1012" s="176"/>
      <c r="D1012" s="176"/>
      <c r="E1012" s="176" t="s">
        <v>156</v>
      </c>
      <c r="F1012" s="176"/>
      <c r="G1012" s="176"/>
    </row>
    <row r="1013" spans="1:7" x14ac:dyDescent="0.25">
      <c r="A1013" s="4" t="s">
        <v>161</v>
      </c>
      <c r="B1013" s="176"/>
      <c r="C1013" s="176"/>
      <c r="D1013" s="176"/>
      <c r="E1013" s="176" t="s">
        <v>156</v>
      </c>
      <c r="F1013" s="176"/>
      <c r="G1013" s="176"/>
    </row>
    <row r="1014" spans="1:7" x14ac:dyDescent="0.25">
      <c r="B1014" s="141">
        <f>SUM(B1009:D1013)</f>
        <v>0</v>
      </c>
      <c r="C1014" s="141"/>
      <c r="D1014" s="141"/>
      <c r="E1014" s="141">
        <f>SUM(E1009:G1013)</f>
        <v>0</v>
      </c>
      <c r="F1014" s="141"/>
      <c r="G1014" s="141"/>
    </row>
    <row r="1015" spans="1:7" x14ac:dyDescent="0.25">
      <c r="B1015" s="142" t="str">
        <f>IF((B1014=(G228-G231)),"","Le total devrait être égal à la file active indiquée en IV moins le nombre de sortants indiqué en IV.")</f>
        <v/>
      </c>
      <c r="C1015" s="111"/>
      <c r="D1015" s="111"/>
      <c r="E1015" s="142" t="str">
        <f>IF((E1014=G231),"","Le total n'est pas égal au nombre de sortants indiqués en IV.")</f>
        <v/>
      </c>
      <c r="F1015" s="111"/>
      <c r="G1015" s="111"/>
    </row>
    <row r="1016" spans="1:7" ht="25.5" customHeight="1" x14ac:dyDescent="0.25">
      <c r="B1016" s="111"/>
      <c r="C1016" s="111"/>
      <c r="D1016" s="111"/>
      <c r="E1016" s="111"/>
      <c r="F1016" s="111"/>
      <c r="G1016" s="111"/>
    </row>
    <row r="1018" spans="1:7" ht="30.75" customHeight="1" x14ac:dyDescent="0.25">
      <c r="A1018" s="105" t="s">
        <v>162</v>
      </c>
      <c r="B1018" s="105"/>
      <c r="C1018" s="105"/>
      <c r="D1018" s="105"/>
      <c r="E1018" s="105"/>
      <c r="F1018" s="105"/>
      <c r="G1018" s="16"/>
    </row>
    <row r="1029" spans="1:7" ht="30" customHeight="1" x14ac:dyDescent="0.25">
      <c r="A1029" s="105" t="s">
        <v>163</v>
      </c>
      <c r="B1029" s="105"/>
      <c r="C1029" s="105"/>
      <c r="D1029" s="105"/>
      <c r="E1029" s="105"/>
      <c r="F1029" s="105"/>
      <c r="G1029" s="43"/>
    </row>
    <row r="1030" spans="1:7" ht="30" customHeight="1" x14ac:dyDescent="0.25">
      <c r="A1030" s="164" t="s">
        <v>164</v>
      </c>
      <c r="B1030" s="164"/>
      <c r="C1030" s="164"/>
      <c r="D1030" s="164"/>
      <c r="E1030" s="164"/>
      <c r="F1030" s="164"/>
      <c r="G1030" s="164"/>
    </row>
    <row r="1031" spans="1:7" ht="48" customHeight="1" x14ac:dyDescent="0.25">
      <c r="A1031" s="164" t="s">
        <v>165</v>
      </c>
      <c r="B1031" s="164"/>
      <c r="C1031" s="164"/>
      <c r="D1031" s="164"/>
      <c r="E1031" s="164"/>
      <c r="F1031" s="164"/>
      <c r="G1031" s="164"/>
    </row>
    <row r="1032" spans="1:7" ht="62.25" customHeight="1" x14ac:dyDescent="0.25"/>
    <row r="1033" spans="1:7" x14ac:dyDescent="0.25">
      <c r="A1033" t="s">
        <v>21</v>
      </c>
    </row>
    <row r="1034" spans="1:7" x14ac:dyDescent="0.25">
      <c r="A1034" s="167"/>
      <c r="B1034" s="167"/>
      <c r="C1034" s="167"/>
      <c r="D1034" s="167"/>
      <c r="E1034" s="167"/>
      <c r="F1034" s="167"/>
      <c r="G1034" s="167"/>
    </row>
    <row r="1035" spans="1:7" x14ac:dyDescent="0.25">
      <c r="A1035" s="167"/>
      <c r="B1035" s="167"/>
      <c r="C1035" s="167"/>
      <c r="D1035" s="167"/>
      <c r="E1035" s="167"/>
      <c r="F1035" s="167"/>
      <c r="G1035" s="167"/>
    </row>
    <row r="1036" spans="1:7" x14ac:dyDescent="0.25">
      <c r="A1036" s="167"/>
      <c r="B1036" s="167"/>
      <c r="C1036" s="167"/>
      <c r="D1036" s="167"/>
      <c r="E1036" s="167"/>
      <c r="F1036" s="167"/>
      <c r="G1036" s="167"/>
    </row>
    <row r="1037" spans="1:7" x14ac:dyDescent="0.25">
      <c r="A1037" s="167"/>
      <c r="B1037" s="167"/>
      <c r="C1037" s="167"/>
      <c r="D1037" s="167"/>
      <c r="E1037" s="167"/>
      <c r="F1037" s="167"/>
      <c r="G1037" s="167"/>
    </row>
    <row r="1038" spans="1:7" x14ac:dyDescent="0.25">
      <c r="A1038" s="167"/>
      <c r="B1038" s="167"/>
      <c r="C1038" s="167"/>
      <c r="D1038" s="167"/>
      <c r="E1038" s="167"/>
      <c r="F1038" s="167"/>
      <c r="G1038" s="167"/>
    </row>
    <row r="1039" spans="1:7" x14ac:dyDescent="0.25">
      <c r="A1039" s="167"/>
      <c r="B1039" s="167"/>
      <c r="C1039" s="167"/>
      <c r="D1039" s="167"/>
      <c r="E1039" s="167"/>
      <c r="F1039" s="167"/>
      <c r="G1039" s="167"/>
    </row>
    <row r="1040" spans="1:7" x14ac:dyDescent="0.25">
      <c r="A1040" s="119"/>
      <c r="B1040" s="119"/>
      <c r="C1040" s="119"/>
      <c r="D1040" s="119"/>
      <c r="E1040" s="119"/>
      <c r="F1040" s="119"/>
      <c r="G1040" s="119"/>
    </row>
    <row r="1041" spans="1:7" x14ac:dyDescent="0.25">
      <c r="A1041" s="119"/>
      <c r="B1041" s="119"/>
      <c r="C1041" s="119"/>
      <c r="D1041" s="119"/>
      <c r="E1041" s="119"/>
      <c r="F1041" s="119"/>
      <c r="G1041" s="119"/>
    </row>
    <row r="1042" spans="1:7" x14ac:dyDescent="0.25">
      <c r="A1042" s="119"/>
      <c r="B1042" s="119"/>
      <c r="C1042" s="119"/>
      <c r="D1042" s="119"/>
      <c r="E1042" s="119"/>
      <c r="F1042" s="119"/>
      <c r="G1042" s="119"/>
    </row>
    <row r="1043" spans="1:7" x14ac:dyDescent="0.25">
      <c r="A1043" s="119"/>
      <c r="B1043" s="119"/>
      <c r="C1043" s="119"/>
      <c r="D1043" s="119"/>
      <c r="E1043" s="119"/>
      <c r="F1043" s="119"/>
      <c r="G1043" s="119"/>
    </row>
    <row r="1044" spans="1:7" x14ac:dyDescent="0.25">
      <c r="A1044" s="119"/>
      <c r="B1044" s="119"/>
      <c r="C1044" s="119"/>
      <c r="D1044" s="119"/>
      <c r="E1044" s="119"/>
      <c r="F1044" s="119"/>
      <c r="G1044" s="119"/>
    </row>
    <row r="1045" spans="1:7" x14ac:dyDescent="0.25">
      <c r="A1045" s="119"/>
      <c r="B1045" s="119"/>
      <c r="C1045" s="119"/>
      <c r="D1045" s="119"/>
      <c r="E1045" s="119"/>
      <c r="F1045" s="119"/>
      <c r="G1045" s="119"/>
    </row>
  </sheetData>
  <mergeCells count="847">
    <mergeCell ref="A821:B821"/>
    <mergeCell ref="A822:B822"/>
    <mergeCell ref="A823:B823"/>
    <mergeCell ref="A824:B824"/>
    <mergeCell ref="A825:B825"/>
    <mergeCell ref="A826:B826"/>
    <mergeCell ref="A620:F620"/>
    <mergeCell ref="A904:F904"/>
    <mergeCell ref="A937:F937"/>
    <mergeCell ref="A654:F654"/>
    <mergeCell ref="A859:F859"/>
    <mergeCell ref="A860:F860"/>
    <mergeCell ref="A863:G864"/>
    <mergeCell ref="A866:G866"/>
    <mergeCell ref="A873:G876"/>
    <mergeCell ref="A869:B869"/>
    <mergeCell ref="A868:B868"/>
    <mergeCell ref="A839:B839"/>
    <mergeCell ref="A840:B840"/>
    <mergeCell ref="A841:B841"/>
    <mergeCell ref="A849:G849"/>
    <mergeCell ref="A851:G852"/>
    <mergeCell ref="A855:F855"/>
    <mergeCell ref="A856:F856"/>
    <mergeCell ref="A836:B836"/>
    <mergeCell ref="A837:B837"/>
    <mergeCell ref="A838:B838"/>
    <mergeCell ref="A835:B835"/>
    <mergeCell ref="A831:B831"/>
    <mergeCell ref="A832:B832"/>
    <mergeCell ref="A833:B833"/>
    <mergeCell ref="A834:B834"/>
    <mergeCell ref="A827:B827"/>
    <mergeCell ref="A828:B828"/>
    <mergeCell ref="A829:B829"/>
    <mergeCell ref="A830:B830"/>
    <mergeCell ref="A760:B760"/>
    <mergeCell ref="A761:B761"/>
    <mergeCell ref="A762:B762"/>
    <mergeCell ref="A779:B779"/>
    <mergeCell ref="A780:B780"/>
    <mergeCell ref="A783:B783"/>
    <mergeCell ref="A797:G797"/>
    <mergeCell ref="A645:E645"/>
    <mergeCell ref="A658:F658"/>
    <mergeCell ref="A691:E691"/>
    <mergeCell ref="A692:E692"/>
    <mergeCell ref="A693:E693"/>
    <mergeCell ref="A694:E694"/>
    <mergeCell ref="A793:G793"/>
    <mergeCell ref="B788:C789"/>
    <mergeCell ref="C790:D791"/>
    <mergeCell ref="F788:G789"/>
    <mergeCell ref="E790:G791"/>
    <mergeCell ref="A795:F795"/>
    <mergeCell ref="A778:B778"/>
    <mergeCell ref="A782:B782"/>
    <mergeCell ref="A781:B781"/>
    <mergeCell ref="A784:B784"/>
    <mergeCell ref="A785:B785"/>
    <mergeCell ref="A572:B572"/>
    <mergeCell ref="A583:B583"/>
    <mergeCell ref="A589:B589"/>
    <mergeCell ref="A558:B558"/>
    <mergeCell ref="A559:B559"/>
    <mergeCell ref="A560:B560"/>
    <mergeCell ref="A561:B561"/>
    <mergeCell ref="A573:B573"/>
    <mergeCell ref="A548:B548"/>
    <mergeCell ref="A550:G550"/>
    <mergeCell ref="A554:B554"/>
    <mergeCell ref="A555:B555"/>
    <mergeCell ref="A556:B556"/>
    <mergeCell ref="A557:B557"/>
    <mergeCell ref="A587:B587"/>
    <mergeCell ref="A588:B588"/>
    <mergeCell ref="A574:B574"/>
    <mergeCell ref="A575:B575"/>
    <mergeCell ref="A576:B576"/>
    <mergeCell ref="A577:B577"/>
    <mergeCell ref="A578:B578"/>
    <mergeCell ref="A579:B579"/>
    <mergeCell ref="A569:B569"/>
    <mergeCell ref="A570:B570"/>
    <mergeCell ref="A571:B571"/>
    <mergeCell ref="A530:E530"/>
    <mergeCell ref="F530:G530"/>
    <mergeCell ref="A532:E532"/>
    <mergeCell ref="F532:G532"/>
    <mergeCell ref="A562:B562"/>
    <mergeCell ref="A563:B563"/>
    <mergeCell ref="A564:B564"/>
    <mergeCell ref="A565:B565"/>
    <mergeCell ref="A566:B566"/>
    <mergeCell ref="A541:G541"/>
    <mergeCell ref="A547:B547"/>
    <mergeCell ref="A534:G539"/>
    <mergeCell ref="F531:G531"/>
    <mergeCell ref="F516:G516"/>
    <mergeCell ref="F517:G517"/>
    <mergeCell ref="F508:G508"/>
    <mergeCell ref="A520:E520"/>
    <mergeCell ref="A521:E521"/>
    <mergeCell ref="A522:E522"/>
    <mergeCell ref="A542:G542"/>
    <mergeCell ref="A567:B567"/>
    <mergeCell ref="A568:B568"/>
    <mergeCell ref="F525:G525"/>
    <mergeCell ref="A526:C526"/>
    <mergeCell ref="A525:E525"/>
    <mergeCell ref="A531:E531"/>
    <mergeCell ref="A527:E527"/>
    <mergeCell ref="F527:G527"/>
    <mergeCell ref="A528:E528"/>
    <mergeCell ref="F528:G528"/>
    <mergeCell ref="A529:E529"/>
    <mergeCell ref="F529:G529"/>
    <mergeCell ref="F513:G513"/>
    <mergeCell ref="F518:G518"/>
    <mergeCell ref="F522:G522"/>
    <mergeCell ref="F523:G523"/>
    <mergeCell ref="A516:E516"/>
    <mergeCell ref="A449:D449"/>
    <mergeCell ref="A450:D450"/>
    <mergeCell ref="A452:G460"/>
    <mergeCell ref="A463:F463"/>
    <mergeCell ref="A470:F470"/>
    <mergeCell ref="A473:D473"/>
    <mergeCell ref="A462:F462"/>
    <mergeCell ref="A468:F468"/>
    <mergeCell ref="F502:G502"/>
    <mergeCell ref="A496:E496"/>
    <mergeCell ref="A497:E497"/>
    <mergeCell ref="A498:E498"/>
    <mergeCell ref="A499:E499"/>
    <mergeCell ref="A500:E500"/>
    <mergeCell ref="A501:E501"/>
    <mergeCell ref="A502:E502"/>
    <mergeCell ref="F498:G498"/>
    <mergeCell ref="F499:G499"/>
    <mergeCell ref="F500:G500"/>
    <mergeCell ref="F501:G501"/>
    <mergeCell ref="F495:G495"/>
    <mergeCell ref="F494:G494"/>
    <mergeCell ref="A478:G478"/>
    <mergeCell ref="A479:G490"/>
    <mergeCell ref="A445:C445"/>
    <mergeCell ref="D445:E445"/>
    <mergeCell ref="F445:G445"/>
    <mergeCell ref="A446:C446"/>
    <mergeCell ref="D446:E446"/>
    <mergeCell ref="F446:G446"/>
    <mergeCell ref="A447:C447"/>
    <mergeCell ref="D447:E447"/>
    <mergeCell ref="F447:G447"/>
    <mergeCell ref="A441:C441"/>
    <mergeCell ref="D441:E441"/>
    <mergeCell ref="F441:G441"/>
    <mergeCell ref="A442:C442"/>
    <mergeCell ref="D442:G442"/>
    <mergeCell ref="A443:C443"/>
    <mergeCell ref="D443:E443"/>
    <mergeCell ref="F443:G443"/>
    <mergeCell ref="A444:C444"/>
    <mergeCell ref="D444:E444"/>
    <mergeCell ref="F444:G444"/>
    <mergeCell ref="A207:C207"/>
    <mergeCell ref="A208:C208"/>
    <mergeCell ref="A210:C210"/>
    <mergeCell ref="A212:G212"/>
    <mergeCell ref="A213:G221"/>
    <mergeCell ref="A233:B233"/>
    <mergeCell ref="A231:B231"/>
    <mergeCell ref="C233:G233"/>
    <mergeCell ref="A388:G388"/>
    <mergeCell ref="A342:G342"/>
    <mergeCell ref="A372:G372"/>
    <mergeCell ref="A373:G384"/>
    <mergeCell ref="D368:E368"/>
    <mergeCell ref="F368:G368"/>
    <mergeCell ref="A261:E261"/>
    <mergeCell ref="D369:E371"/>
    <mergeCell ref="F369:G371"/>
    <mergeCell ref="A358:C358"/>
    <mergeCell ref="A253:E253"/>
    <mergeCell ref="A257:G257"/>
    <mergeCell ref="A266:E270"/>
    <mergeCell ref="A274:G274"/>
    <mergeCell ref="A262:E262"/>
    <mergeCell ref="F265:G266"/>
    <mergeCell ref="A263:E263"/>
    <mergeCell ref="A224:G224"/>
    <mergeCell ref="A225:G225"/>
    <mergeCell ref="A228:B228"/>
    <mergeCell ref="A229:B229"/>
    <mergeCell ref="A230:B230"/>
    <mergeCell ref="A236:D236"/>
    <mergeCell ref="A237:D237"/>
    <mergeCell ref="A240:F240"/>
    <mergeCell ref="A241:F241"/>
    <mergeCell ref="A242:F242"/>
    <mergeCell ref="A243:F243"/>
    <mergeCell ref="A247:G247"/>
    <mergeCell ref="A248:G248"/>
    <mergeCell ref="A251:E251"/>
    <mergeCell ref="A252:E252"/>
    <mergeCell ref="D245:G246"/>
    <mergeCell ref="A92:G101"/>
    <mergeCell ref="A176:C176"/>
    <mergeCell ref="A179:C179"/>
    <mergeCell ref="A175:C175"/>
    <mergeCell ref="A177:C177"/>
    <mergeCell ref="A178:C178"/>
    <mergeCell ref="A168:C168"/>
    <mergeCell ref="A169:C169"/>
    <mergeCell ref="A170:C170"/>
    <mergeCell ref="A171:C171"/>
    <mergeCell ref="A173:C173"/>
    <mergeCell ref="A174:C174"/>
    <mergeCell ref="A110:E110"/>
    <mergeCell ref="A159:C159"/>
    <mergeCell ref="A160:C160"/>
    <mergeCell ref="A161:C161"/>
    <mergeCell ref="A162:C162"/>
    <mergeCell ref="A163:C163"/>
    <mergeCell ref="A164:C164"/>
    <mergeCell ref="A84:B84"/>
    <mergeCell ref="E84:G84"/>
    <mergeCell ref="A85:B85"/>
    <mergeCell ref="E85:G85"/>
    <mergeCell ref="A86:B86"/>
    <mergeCell ref="E86:G86"/>
    <mergeCell ref="A87:B87"/>
    <mergeCell ref="E87:G87"/>
    <mergeCell ref="A88:B88"/>
    <mergeCell ref="E88:G88"/>
    <mergeCell ref="A79:B79"/>
    <mergeCell ref="E79:G79"/>
    <mergeCell ref="A80:B80"/>
    <mergeCell ref="E80:G80"/>
    <mergeCell ref="A81:B81"/>
    <mergeCell ref="E81:G81"/>
    <mergeCell ref="A82:B82"/>
    <mergeCell ref="E82:G82"/>
    <mergeCell ref="A83:B83"/>
    <mergeCell ref="E83:G83"/>
    <mergeCell ref="A74:B74"/>
    <mergeCell ref="E74:G74"/>
    <mergeCell ref="A75:B75"/>
    <mergeCell ref="E75:G75"/>
    <mergeCell ref="A76:B76"/>
    <mergeCell ref="E76:G76"/>
    <mergeCell ref="A77:B77"/>
    <mergeCell ref="E77:G77"/>
    <mergeCell ref="A78:B78"/>
    <mergeCell ref="E78:G78"/>
    <mergeCell ref="A69:B69"/>
    <mergeCell ref="E69:G69"/>
    <mergeCell ref="A70:B70"/>
    <mergeCell ref="E70:G70"/>
    <mergeCell ref="A71:B71"/>
    <mergeCell ref="E71:G71"/>
    <mergeCell ref="A72:B72"/>
    <mergeCell ref="E72:G72"/>
    <mergeCell ref="A73:B73"/>
    <mergeCell ref="E73:G73"/>
    <mergeCell ref="A61:G61"/>
    <mergeCell ref="B1009:D1009"/>
    <mergeCell ref="A980:F980"/>
    <mergeCell ref="A968:F968"/>
    <mergeCell ref="A969:F969"/>
    <mergeCell ref="A971:F971"/>
    <mergeCell ref="A972:F972"/>
    <mergeCell ref="A973:F973"/>
    <mergeCell ref="A960:G960"/>
    <mergeCell ref="A964:F964"/>
    <mergeCell ref="A962:G962"/>
    <mergeCell ref="A965:F965"/>
    <mergeCell ref="A966:F966"/>
    <mergeCell ref="A967:F967"/>
    <mergeCell ref="A984:F984"/>
    <mergeCell ref="A985:F985"/>
    <mergeCell ref="A986:F986"/>
    <mergeCell ref="A987:F987"/>
    <mergeCell ref="D63:D66"/>
    <mergeCell ref="E63:G66"/>
    <mergeCell ref="A67:B67"/>
    <mergeCell ref="E67:G67"/>
    <mergeCell ref="A68:B68"/>
    <mergeCell ref="E68:G68"/>
    <mergeCell ref="A1029:F1029"/>
    <mergeCell ref="A1030:G1030"/>
    <mergeCell ref="A1031:G1031"/>
    <mergeCell ref="A1034:G1045"/>
    <mergeCell ref="A512:D512"/>
    <mergeCell ref="B1014:D1014"/>
    <mergeCell ref="E1014:G1014"/>
    <mergeCell ref="E1015:G1016"/>
    <mergeCell ref="B1015:D1016"/>
    <mergeCell ref="A1018:F1018"/>
    <mergeCell ref="B1010:D1010"/>
    <mergeCell ref="B1011:D1011"/>
    <mergeCell ref="B1012:D1012"/>
    <mergeCell ref="B1013:D1013"/>
    <mergeCell ref="E1009:G1009"/>
    <mergeCell ref="E1010:G1010"/>
    <mergeCell ref="E1011:G1011"/>
    <mergeCell ref="E1012:G1012"/>
    <mergeCell ref="E1013:G1013"/>
    <mergeCell ref="A993:F993"/>
    <mergeCell ref="A1006:G1006"/>
    <mergeCell ref="B1008:D1008"/>
    <mergeCell ref="E1008:G1008"/>
    <mergeCell ref="A996:G1004"/>
    <mergeCell ref="F989:G990"/>
    <mergeCell ref="A992:F992"/>
    <mergeCell ref="A975:F975"/>
    <mergeCell ref="A978:F978"/>
    <mergeCell ref="A979:F979"/>
    <mergeCell ref="A981:F981"/>
    <mergeCell ref="A982:F982"/>
    <mergeCell ref="A952:F952"/>
    <mergeCell ref="F954:G955"/>
    <mergeCell ref="A957:F957"/>
    <mergeCell ref="A958:F958"/>
    <mergeCell ref="A970:F970"/>
    <mergeCell ref="A974:F974"/>
    <mergeCell ref="A977:F977"/>
    <mergeCell ref="A976:F976"/>
    <mergeCell ref="A942:F942"/>
    <mergeCell ref="A946:F946"/>
    <mergeCell ref="A947:F947"/>
    <mergeCell ref="A948:F948"/>
    <mergeCell ref="A949:F949"/>
    <mergeCell ref="A950:F950"/>
    <mergeCell ref="A951:F951"/>
    <mergeCell ref="A943:F943"/>
    <mergeCell ref="A938:F938"/>
    <mergeCell ref="A939:F939"/>
    <mergeCell ref="A940:F940"/>
    <mergeCell ref="A941:F941"/>
    <mergeCell ref="A944:F944"/>
    <mergeCell ref="A945:F945"/>
    <mergeCell ref="A931:F931"/>
    <mergeCell ref="A932:F932"/>
    <mergeCell ref="A933:F933"/>
    <mergeCell ref="A934:F934"/>
    <mergeCell ref="A935:F935"/>
    <mergeCell ref="A936:F936"/>
    <mergeCell ref="A896:F896"/>
    <mergeCell ref="A898:F898"/>
    <mergeCell ref="A899:F899"/>
    <mergeCell ref="F918:G919"/>
    <mergeCell ref="A921:F921"/>
    <mergeCell ref="A922:F922"/>
    <mergeCell ref="A928:F928"/>
    <mergeCell ref="A929:F929"/>
    <mergeCell ref="A930:F930"/>
    <mergeCell ref="A907:F907"/>
    <mergeCell ref="A908:F908"/>
    <mergeCell ref="A909:F909"/>
    <mergeCell ref="A910:F910"/>
    <mergeCell ref="A911:F911"/>
    <mergeCell ref="A916:F916"/>
    <mergeCell ref="A913:F913"/>
    <mergeCell ref="A914:F914"/>
    <mergeCell ref="A915:F915"/>
    <mergeCell ref="A926:G926"/>
    <mergeCell ref="A878:G878"/>
    <mergeCell ref="A880:F880"/>
    <mergeCell ref="A889:G889"/>
    <mergeCell ref="A924:G924"/>
    <mergeCell ref="A882:C882"/>
    <mergeCell ref="A883:F883"/>
    <mergeCell ref="A884:F884"/>
    <mergeCell ref="A885:F885"/>
    <mergeCell ref="A903:F903"/>
    <mergeCell ref="A905:F905"/>
    <mergeCell ref="A906:F906"/>
    <mergeCell ref="A842:B842"/>
    <mergeCell ref="A843:B843"/>
    <mergeCell ref="A844:B844"/>
    <mergeCell ref="A845:B845"/>
    <mergeCell ref="A846:B846"/>
    <mergeCell ref="A897:F897"/>
    <mergeCell ref="A900:F900"/>
    <mergeCell ref="A901:F901"/>
    <mergeCell ref="A902:F902"/>
    <mergeCell ref="F887:G888"/>
    <mergeCell ref="A894:F894"/>
    <mergeCell ref="A895:F895"/>
    <mergeCell ref="A857:F857"/>
    <mergeCell ref="A858:F858"/>
    <mergeCell ref="A799:G799"/>
    <mergeCell ref="A819:B819"/>
    <mergeCell ref="A820:B820"/>
    <mergeCell ref="A798:G798"/>
    <mergeCell ref="A802:B802"/>
    <mergeCell ref="A803:B803"/>
    <mergeCell ref="A804:B804"/>
    <mergeCell ref="A805:B805"/>
    <mergeCell ref="A806:B806"/>
    <mergeCell ref="A807:B807"/>
    <mergeCell ref="A808:B808"/>
    <mergeCell ref="A809:B809"/>
    <mergeCell ref="A810:B810"/>
    <mergeCell ref="A811:B811"/>
    <mergeCell ref="A812:B812"/>
    <mergeCell ref="A813:B813"/>
    <mergeCell ref="A814:B814"/>
    <mergeCell ref="A815:B815"/>
    <mergeCell ref="A816:B816"/>
    <mergeCell ref="A817:B817"/>
    <mergeCell ref="A818:B818"/>
    <mergeCell ref="A786:B786"/>
    <mergeCell ref="A776:B776"/>
    <mergeCell ref="A777:B777"/>
    <mergeCell ref="A775:B775"/>
    <mergeCell ref="A770:B770"/>
    <mergeCell ref="A771:B771"/>
    <mergeCell ref="A772:B772"/>
    <mergeCell ref="A773:B773"/>
    <mergeCell ref="A774:B774"/>
    <mergeCell ref="A764:B764"/>
    <mergeCell ref="A765:B765"/>
    <mergeCell ref="A766:B766"/>
    <mergeCell ref="A767:B767"/>
    <mergeCell ref="A768:B768"/>
    <mergeCell ref="A769:B769"/>
    <mergeCell ref="A740:G740"/>
    <mergeCell ref="A742:G742"/>
    <mergeCell ref="A744:B744"/>
    <mergeCell ref="A763:B763"/>
    <mergeCell ref="A745:B745"/>
    <mergeCell ref="A746:B746"/>
    <mergeCell ref="A747:B747"/>
    <mergeCell ref="A748:B748"/>
    <mergeCell ref="A749:B749"/>
    <mergeCell ref="A750:B750"/>
    <mergeCell ref="A751:B751"/>
    <mergeCell ref="A752:B752"/>
    <mergeCell ref="A753:B753"/>
    <mergeCell ref="A754:B754"/>
    <mergeCell ref="A755:B755"/>
    <mergeCell ref="A756:B756"/>
    <mergeCell ref="A757:B757"/>
    <mergeCell ref="A759:B759"/>
    <mergeCell ref="F726:G730"/>
    <mergeCell ref="A729:D729"/>
    <mergeCell ref="A732:G737"/>
    <mergeCell ref="A727:D727"/>
    <mergeCell ref="A726:D726"/>
    <mergeCell ref="A728:D728"/>
    <mergeCell ref="A758:B758"/>
    <mergeCell ref="A720:G720"/>
    <mergeCell ref="A722:F722"/>
    <mergeCell ref="A714:C714"/>
    <mergeCell ref="A715:C715"/>
    <mergeCell ref="A716:C716"/>
    <mergeCell ref="B718:E719"/>
    <mergeCell ref="A711:G711"/>
    <mergeCell ref="A699:G699"/>
    <mergeCell ref="A702:D702"/>
    <mergeCell ref="A703:D703"/>
    <mergeCell ref="A704:D704"/>
    <mergeCell ref="A706:D706"/>
    <mergeCell ref="A707:D707"/>
    <mergeCell ref="F705:G709"/>
    <mergeCell ref="A708:D708"/>
    <mergeCell ref="B696:C698"/>
    <mergeCell ref="D696:G698"/>
    <mergeCell ref="A642:G642"/>
    <mergeCell ref="A674:G685"/>
    <mergeCell ref="A687:G687"/>
    <mergeCell ref="A688:G688"/>
    <mergeCell ref="A689:G689"/>
    <mergeCell ref="A664:F664"/>
    <mergeCell ref="A660:F660"/>
    <mergeCell ref="A665:F665"/>
    <mergeCell ref="F668:G671"/>
    <mergeCell ref="A666:F666"/>
    <mergeCell ref="A656:F656"/>
    <mergeCell ref="A659:F659"/>
    <mergeCell ref="A648:F648"/>
    <mergeCell ref="A662:F662"/>
    <mergeCell ref="A663:F663"/>
    <mergeCell ref="A647:F647"/>
    <mergeCell ref="A649:F649"/>
    <mergeCell ref="A650:F650"/>
    <mergeCell ref="A651:F651"/>
    <mergeCell ref="A652:F652"/>
    <mergeCell ref="A653:F653"/>
    <mergeCell ref="A633:F633"/>
    <mergeCell ref="A634:F634"/>
    <mergeCell ref="A635:F635"/>
    <mergeCell ref="F638:G641"/>
    <mergeCell ref="A631:F631"/>
    <mergeCell ref="A627:F627"/>
    <mergeCell ref="A630:F630"/>
    <mergeCell ref="A621:F621"/>
    <mergeCell ref="A622:F622"/>
    <mergeCell ref="A623:F623"/>
    <mergeCell ref="A624:F624"/>
    <mergeCell ref="A625:F625"/>
    <mergeCell ref="A626:F626"/>
    <mergeCell ref="A636:F636"/>
    <mergeCell ref="A628:F628"/>
    <mergeCell ref="A629:F629"/>
    <mergeCell ref="A619:F619"/>
    <mergeCell ref="A605:G605"/>
    <mergeCell ref="A607:E607"/>
    <mergeCell ref="A610:G610"/>
    <mergeCell ref="A613:F613"/>
    <mergeCell ref="D597:D600"/>
    <mergeCell ref="E597:E600"/>
    <mergeCell ref="F597:F600"/>
    <mergeCell ref="A602:F602"/>
    <mergeCell ref="A603:F603"/>
    <mergeCell ref="A608:E608"/>
    <mergeCell ref="A618:F618"/>
    <mergeCell ref="A594:B594"/>
    <mergeCell ref="A595:B595"/>
    <mergeCell ref="C597:C600"/>
    <mergeCell ref="A580:B580"/>
    <mergeCell ref="A581:B581"/>
    <mergeCell ref="A582:B582"/>
    <mergeCell ref="A584:B584"/>
    <mergeCell ref="A585:B585"/>
    <mergeCell ref="A586:B586"/>
    <mergeCell ref="A591:B591"/>
    <mergeCell ref="A592:B592"/>
    <mergeCell ref="A593:B593"/>
    <mergeCell ref="A590:B590"/>
    <mergeCell ref="A517:E517"/>
    <mergeCell ref="F520:G520"/>
    <mergeCell ref="F521:G521"/>
    <mergeCell ref="F519:G519"/>
    <mergeCell ref="A523:E523"/>
    <mergeCell ref="A524:E524"/>
    <mergeCell ref="F524:G524"/>
    <mergeCell ref="A518:E518"/>
    <mergeCell ref="A519:E519"/>
    <mergeCell ref="F514:G514"/>
    <mergeCell ref="F515:G515"/>
    <mergeCell ref="F503:G503"/>
    <mergeCell ref="F504:G504"/>
    <mergeCell ref="F505:G505"/>
    <mergeCell ref="F506:G506"/>
    <mergeCell ref="A503:E503"/>
    <mergeCell ref="A504:E504"/>
    <mergeCell ref="A513:E513"/>
    <mergeCell ref="A514:E514"/>
    <mergeCell ref="A515:E515"/>
    <mergeCell ref="A505:E505"/>
    <mergeCell ref="A506:E506"/>
    <mergeCell ref="A507:E507"/>
    <mergeCell ref="F509:G509"/>
    <mergeCell ref="F510:G510"/>
    <mergeCell ref="F511:G511"/>
    <mergeCell ref="A508:E508"/>
    <mergeCell ref="A509:E509"/>
    <mergeCell ref="A510:E510"/>
    <mergeCell ref="A511:E511"/>
    <mergeCell ref="D494:E494"/>
    <mergeCell ref="F496:G496"/>
    <mergeCell ref="F497:G497"/>
    <mergeCell ref="F507:G507"/>
    <mergeCell ref="F475:G477"/>
    <mergeCell ref="A495:E495"/>
    <mergeCell ref="A396:G396"/>
    <mergeCell ref="A422:G432"/>
    <mergeCell ref="A434:G434"/>
    <mergeCell ref="A465:G465"/>
    <mergeCell ref="A492:G492"/>
    <mergeCell ref="A398:G398"/>
    <mergeCell ref="A410:G410"/>
    <mergeCell ref="A421:G421"/>
    <mergeCell ref="A399:G409"/>
    <mergeCell ref="A411:G420"/>
    <mergeCell ref="D436:E436"/>
    <mergeCell ref="F436:G436"/>
    <mergeCell ref="A437:C437"/>
    <mergeCell ref="D437:E437"/>
    <mergeCell ref="F437:G437"/>
    <mergeCell ref="A438:C438"/>
    <mergeCell ref="D438:E438"/>
    <mergeCell ref="F438:G438"/>
    <mergeCell ref="A439:C439"/>
    <mergeCell ref="D439:E439"/>
    <mergeCell ref="F439:G439"/>
    <mergeCell ref="A440:C440"/>
    <mergeCell ref="D440:E440"/>
    <mergeCell ref="F440:G440"/>
    <mergeCell ref="A361:C361"/>
    <mergeCell ref="D361:E361"/>
    <mergeCell ref="F361:G361"/>
    <mergeCell ref="A362:C362"/>
    <mergeCell ref="D362:E362"/>
    <mergeCell ref="F362:G362"/>
    <mergeCell ref="A391:G391"/>
    <mergeCell ref="A393:E393"/>
    <mergeCell ref="A389:G389"/>
    <mergeCell ref="A359:C359"/>
    <mergeCell ref="D359:E359"/>
    <mergeCell ref="F359:G359"/>
    <mergeCell ref="A366:C366"/>
    <mergeCell ref="D366:E366"/>
    <mergeCell ref="F366:G366"/>
    <mergeCell ref="A367:C367"/>
    <mergeCell ref="D367:E367"/>
    <mergeCell ref="F367:G367"/>
    <mergeCell ref="A363:C363"/>
    <mergeCell ref="A364:C364"/>
    <mergeCell ref="D364:E364"/>
    <mergeCell ref="F364:G364"/>
    <mergeCell ref="A365:C365"/>
    <mergeCell ref="D365:E365"/>
    <mergeCell ref="F365:G365"/>
    <mergeCell ref="A360:C360"/>
    <mergeCell ref="D360:E360"/>
    <mergeCell ref="F360:G360"/>
    <mergeCell ref="A356:C356"/>
    <mergeCell ref="D356:E356"/>
    <mergeCell ref="F356:G356"/>
    <mergeCell ref="A357:C357"/>
    <mergeCell ref="D357:E357"/>
    <mergeCell ref="F357:G357"/>
    <mergeCell ref="D358:E358"/>
    <mergeCell ref="F358:G358"/>
    <mergeCell ref="A351:G351"/>
    <mergeCell ref="A352:G352"/>
    <mergeCell ref="D355:E355"/>
    <mergeCell ref="F355:G355"/>
    <mergeCell ref="F331:G331"/>
    <mergeCell ref="F332:G332"/>
    <mergeCell ref="D331:E331"/>
    <mergeCell ref="D332:E332"/>
    <mergeCell ref="A337:C337"/>
    <mergeCell ref="D337:E337"/>
    <mergeCell ref="F337:G337"/>
    <mergeCell ref="D338:E338"/>
    <mergeCell ref="F338:G338"/>
    <mergeCell ref="A333:C333"/>
    <mergeCell ref="A331:C331"/>
    <mergeCell ref="A332:C332"/>
    <mergeCell ref="D339:E341"/>
    <mergeCell ref="F339:G341"/>
    <mergeCell ref="F334:G334"/>
    <mergeCell ref="A335:C335"/>
    <mergeCell ref="D335:E335"/>
    <mergeCell ref="F335:G335"/>
    <mergeCell ref="A336:C336"/>
    <mergeCell ref="D336:E336"/>
    <mergeCell ref="F336:G336"/>
    <mergeCell ref="A334:C334"/>
    <mergeCell ref="D334:E334"/>
    <mergeCell ref="A326:G326"/>
    <mergeCell ref="D329:E329"/>
    <mergeCell ref="F329:G329"/>
    <mergeCell ref="A330:C330"/>
    <mergeCell ref="D330:E330"/>
    <mergeCell ref="F330:G330"/>
    <mergeCell ref="D322:E322"/>
    <mergeCell ref="F322:G322"/>
    <mergeCell ref="D323:E325"/>
    <mergeCell ref="F323:G325"/>
    <mergeCell ref="A327:G327"/>
    <mergeCell ref="D314:E314"/>
    <mergeCell ref="F314:G314"/>
    <mergeCell ref="D315:E317"/>
    <mergeCell ref="F315:G317"/>
    <mergeCell ref="A312:C312"/>
    <mergeCell ref="D312:E312"/>
    <mergeCell ref="F312:G312"/>
    <mergeCell ref="A313:C313"/>
    <mergeCell ref="D313:E313"/>
    <mergeCell ref="F313:G313"/>
    <mergeCell ref="A321:C321"/>
    <mergeCell ref="D321:E321"/>
    <mergeCell ref="F321:G321"/>
    <mergeCell ref="D318:E318"/>
    <mergeCell ref="F318:G318"/>
    <mergeCell ref="A319:C319"/>
    <mergeCell ref="D319:E319"/>
    <mergeCell ref="F319:G319"/>
    <mergeCell ref="A320:C320"/>
    <mergeCell ref="D320:E320"/>
    <mergeCell ref="F320:G320"/>
    <mergeCell ref="D307:E309"/>
    <mergeCell ref="F307:G309"/>
    <mergeCell ref="D310:E310"/>
    <mergeCell ref="F310:G310"/>
    <mergeCell ref="A311:C311"/>
    <mergeCell ref="D311:E311"/>
    <mergeCell ref="F311:G311"/>
    <mergeCell ref="F305:G305"/>
    <mergeCell ref="D306:E306"/>
    <mergeCell ref="F306:G306"/>
    <mergeCell ref="A310:C310"/>
    <mergeCell ref="D304:E304"/>
    <mergeCell ref="D305:E305"/>
    <mergeCell ref="A284:C284"/>
    <mergeCell ref="D284:E284"/>
    <mergeCell ref="F284:G284"/>
    <mergeCell ref="D285:E285"/>
    <mergeCell ref="F285:G285"/>
    <mergeCell ref="D286:E288"/>
    <mergeCell ref="F286:G288"/>
    <mergeCell ref="A303:C303"/>
    <mergeCell ref="D303:E303"/>
    <mergeCell ref="F303:G303"/>
    <mergeCell ref="A304:C304"/>
    <mergeCell ref="A305:C305"/>
    <mergeCell ref="F304:G304"/>
    <mergeCell ref="D283:E283"/>
    <mergeCell ref="F281:G281"/>
    <mergeCell ref="F282:G282"/>
    <mergeCell ref="F283:G283"/>
    <mergeCell ref="A300:G300"/>
    <mergeCell ref="D302:E302"/>
    <mergeCell ref="F302:G302"/>
    <mergeCell ref="A289:G289"/>
    <mergeCell ref="A290:G297"/>
    <mergeCell ref="A282:C282"/>
    <mergeCell ref="A283:C283"/>
    <mergeCell ref="A281:C281"/>
    <mergeCell ref="D281:E281"/>
    <mergeCell ref="D282:E282"/>
    <mergeCell ref="F276:G276"/>
    <mergeCell ref="F277:G277"/>
    <mergeCell ref="F278:G278"/>
    <mergeCell ref="F279:G279"/>
    <mergeCell ref="A280:C280"/>
    <mergeCell ref="A172:C172"/>
    <mergeCell ref="D276:E276"/>
    <mergeCell ref="D277:E277"/>
    <mergeCell ref="D278:E278"/>
    <mergeCell ref="D279:E279"/>
    <mergeCell ref="F275:G275"/>
    <mergeCell ref="A277:C277"/>
    <mergeCell ref="A278:C278"/>
    <mergeCell ref="A272:G272"/>
    <mergeCell ref="A273:G273"/>
    <mergeCell ref="A276:C276"/>
    <mergeCell ref="A279:C279"/>
    <mergeCell ref="D275:E275"/>
    <mergeCell ref="A259:E259"/>
    <mergeCell ref="A260:E260"/>
    <mergeCell ref="A194:C194"/>
    <mergeCell ref="A195:C195"/>
    <mergeCell ref="A197:C197"/>
    <mergeCell ref="A198:C198"/>
    <mergeCell ref="A205:C205"/>
    <mergeCell ref="A223:G223"/>
    <mergeCell ref="A165:C165"/>
    <mergeCell ref="A166:C166"/>
    <mergeCell ref="A167:C167"/>
    <mergeCell ref="A180:C180"/>
    <mergeCell ref="A181:C181"/>
    <mergeCell ref="A182:C182"/>
    <mergeCell ref="A183:C183"/>
    <mergeCell ref="A184:C184"/>
    <mergeCell ref="A186:C186"/>
    <mergeCell ref="A187:C187"/>
    <mergeCell ref="A188:C188"/>
    <mergeCell ref="A185:C185"/>
    <mergeCell ref="A189:C189"/>
    <mergeCell ref="A190:C190"/>
    <mergeCell ref="A191:C191"/>
    <mergeCell ref="A192:C192"/>
    <mergeCell ref="A193:C193"/>
    <mergeCell ref="A200:C200"/>
    <mergeCell ref="A201:C201"/>
    <mergeCell ref="A202:C202"/>
    <mergeCell ref="A203:C203"/>
    <mergeCell ref="A206:C206"/>
    <mergeCell ref="A103:G103"/>
    <mergeCell ref="C21:G21"/>
    <mergeCell ref="C22:G22"/>
    <mergeCell ref="C25:G25"/>
    <mergeCell ref="C26:G26"/>
    <mergeCell ref="A151:G152"/>
    <mergeCell ref="A158:C158"/>
    <mergeCell ref="A154:C154"/>
    <mergeCell ref="A155:C155"/>
    <mergeCell ref="A156:C156"/>
    <mergeCell ref="A157:C157"/>
    <mergeCell ref="A147:G147"/>
    <mergeCell ref="A32:G41"/>
    <mergeCell ref="A121:G131"/>
    <mergeCell ref="A149:B149"/>
    <mergeCell ref="C149:E149"/>
    <mergeCell ref="A117:E117"/>
    <mergeCell ref="A118:E118"/>
    <mergeCell ref="A134:G145"/>
    <mergeCell ref="A51:G51"/>
    <mergeCell ref="A53:F53"/>
    <mergeCell ref="A55:G55"/>
    <mergeCell ref="A58:B58"/>
    <mergeCell ref="A59:B59"/>
    <mergeCell ref="A43:G43"/>
    <mergeCell ref="A47:B47"/>
    <mergeCell ref="D47:F47"/>
    <mergeCell ref="A49:G49"/>
    <mergeCell ref="A3:G3"/>
    <mergeCell ref="B6:D6"/>
    <mergeCell ref="A15:B15"/>
    <mergeCell ref="C15:G15"/>
    <mergeCell ref="A26:B26"/>
    <mergeCell ref="C16:G16"/>
    <mergeCell ref="C17:G17"/>
    <mergeCell ref="A17:B17"/>
    <mergeCell ref="A21:B21"/>
    <mergeCell ref="A22:B22"/>
    <mergeCell ref="A25:B25"/>
    <mergeCell ref="A18:B18"/>
    <mergeCell ref="C18:G18"/>
    <mergeCell ref="A23:B23"/>
    <mergeCell ref="C23:G23"/>
    <mergeCell ref="A4:G4"/>
    <mergeCell ref="A19:B19"/>
    <mergeCell ref="C19:G19"/>
    <mergeCell ref="A30:G30"/>
    <mergeCell ref="A1:G1"/>
    <mergeCell ref="A343:G349"/>
    <mergeCell ref="A543:G543"/>
    <mergeCell ref="A655:F655"/>
    <mergeCell ref="A657:F657"/>
    <mergeCell ref="B7:D7"/>
    <mergeCell ref="B8:D8"/>
    <mergeCell ref="A11:G11"/>
    <mergeCell ref="A12:G12"/>
    <mergeCell ref="A16:B16"/>
    <mergeCell ref="A27:B27"/>
    <mergeCell ref="C27:G27"/>
    <mergeCell ref="A120:G120"/>
    <mergeCell ref="A133:B133"/>
    <mergeCell ref="A113:E113"/>
    <mergeCell ref="A114:E114"/>
    <mergeCell ref="A115:E115"/>
    <mergeCell ref="A106:E106"/>
    <mergeCell ref="A107:E107"/>
    <mergeCell ref="A108:E108"/>
    <mergeCell ref="A614:F614"/>
    <mergeCell ref="A615:F615"/>
    <mergeCell ref="A616:F616"/>
    <mergeCell ref="A617:F617"/>
  </mergeCells>
  <dataValidations disablePrompts="1" xWindow="393" yWindow="422" count="20">
    <dataValidation type="list" allowBlank="1" showInputMessage="1" showErrorMessage="1" errorTitle="Erreur de saisie" error="Veuillez sélectionner une valeur dans la liste (menu déroulant) ..." sqref="B6" xr:uid="{00000000-0002-0000-0000-000000000000}">
      <formula1>Regions</formula1>
    </dataValidation>
    <dataValidation type="list" allowBlank="1" showInputMessage="1" showErrorMessage="1" errorTitle="Erreur de saisie" error="Veuillez sélectionner une valeur dans la liste (menu déroulant) ..." sqref="C149:E149" xr:uid="{00000000-0002-0000-0000-000001000000}">
      <formula1>"convention de 1951,convention de 1966,FP hospitalière,autre statut"</formula1>
    </dataValidation>
    <dataValidation type="whole" allowBlank="1" showInputMessage="1" showErrorMessage="1" sqref="D232:F232 C232:C233 C234:F234" xr:uid="{00000000-0002-0000-0000-000002000000}">
      <formula1>-1</formula1>
      <formula2>1000</formula2>
    </dataValidation>
    <dataValidation type="decimal" allowBlank="1" showInputMessage="1" showErrorMessage="1" error="Un nombre est attendu" sqref="D190:F195 D197:F198" xr:uid="{00000000-0002-0000-0000-000003000000}">
      <formula1>-0.1</formula1>
      <formula2>1000</formula2>
    </dataValidation>
    <dataValidation type="whole" allowBlank="1" showInputMessage="1" showErrorMessage="1" error="Un nombre entier est attendu" sqref="C585:G585 C775:G775 C833:G833" xr:uid="{00000000-0002-0000-0000-000004000000}">
      <formula1>-1</formula1>
      <formula2>1000</formula2>
    </dataValidation>
    <dataValidation type="list" allowBlank="1" showInputMessage="1" showErrorMessage="1" errorTitle="Erreur de saisie" error="Veuillez sélectionner une valeur dans la liste (menu déroulant) ..." sqref="G468:G469" xr:uid="{00000000-0002-0000-0000-000005000000}">
      <formula1>"Oui,Non"</formula1>
    </dataValidation>
    <dataValidation type="whole" allowBlank="1" showInputMessage="1" showErrorMessage="1" error="Un nombre entier est attendu" prompt="Un nombre entier est attendu" sqref="B1009:G1013" xr:uid="{00000000-0002-0000-0000-000006000000}">
      <formula1>-1</formula1>
      <formula2>10000</formula2>
    </dataValidation>
    <dataValidation type="decimal" allowBlank="1" showInputMessage="1" showErrorMessage="1" error="Un nombre entre 0 et 1 est attendu avec 2 décimales._x000a__x000a_Remarque: 93% = 0,93" prompt="Un nombre entre 0 et 1 est attendu avec 2 décimales._x000a__x000a_Remarque: 93% = 0,93" sqref="G1029" xr:uid="{00000000-0002-0000-0000-000007000000}">
      <formula1>-0.1</formula1>
      <formula2>1.001</formula2>
    </dataValidation>
    <dataValidation type="whole" allowBlank="1" showInputMessage="1" showErrorMessage="1" error="un nombre entier est attendu" prompt="un nombre entier est attendu" sqref="F106:F108 F113:F115 F259:F263 D201:D203 F110 F117:F118 C228:F231 E237:F237 G241:G243 F251:F255" xr:uid="{00000000-0002-0000-0000-000008000000}">
      <formula1>-1</formula1>
      <formula2>1000000000</formula2>
    </dataValidation>
    <dataValidation type="whole" allowBlank="1" showInputMessage="1" showErrorMessage="1" error="Un nombre entier est attendu" prompt="Un nombre entier est attendu" sqref="D276:G279 D281:G284 D303:G305 D311:G313 D319:G321 D330:G332 D334:G337 D356:G362 D364:G367 F495:G511 F513:G525 F529:G532 D514:E519 C547:F548" xr:uid="{00000000-0002-0000-0000-000009000000}">
      <formula1>-1</formula1>
      <formula2>1000</formula2>
    </dataValidation>
    <dataValidation type="whole" allowBlank="1" showInputMessage="1" showErrorMessage="1" error="Un nombre entier est attendu" prompt="Un nombre entier est attendu" sqref="F393 F448 E449:E450 G462:G464 C554:F584 C586:F595 G602:G603 F608 G633:G636 G992:G993 G662:G666 G647:G660 E702:E704 E706:E708 G722 E726:E729 C744:F774 G795 C834:F846 G883:G885 G913:G916 G921:G923 C869:G870 G949:G951 G957:G958 G894:G911 G984:G987 G470 E473:G473 F644 D714:D716 C776:F786 C802:F832 G855:G860 G928:G947 G613:G631 G964:G982" xr:uid="{00000000-0002-0000-0000-00000A000000}">
      <formula1>-1</formula1>
      <formula2>100000</formula2>
    </dataValidation>
    <dataValidation type="decimal" allowBlank="1" showInputMessage="1" showErrorMessage="1" error="Un nombre est attendu" prompt="Un nombre est attendu" sqref="G1018" xr:uid="{00000000-0002-0000-0000-00000B000000}">
      <formula1>-0.1</formula1>
      <formula2>100000</formula2>
    </dataValidation>
    <dataValidation type="whole" allowBlank="1" showInputMessage="1" showErrorMessage="1" prompt="Un nombre entier est attendu" sqref="D67:D88" xr:uid="{00000000-0002-0000-0000-00000C000000}">
      <formula1>0</formula1>
      <formula2>1000</formula2>
    </dataValidation>
    <dataValidation type="decimal" allowBlank="1" showInputMessage="1" showErrorMessage="1" error="Un nombre est attendu" sqref="D154:F188" xr:uid="{00000000-0002-0000-0000-00000D000000}">
      <formula1>0</formula1>
      <formula2>100</formula2>
    </dataValidation>
    <dataValidation allowBlank="1" showInputMessage="1" showErrorMessage="1" error="un nombre entier est attendu" prompt="un nombre entier est attendu" sqref="D204:D208 D210" xr:uid="{00000000-0002-0000-0000-00000E000000}"/>
    <dataValidation showInputMessage="1" showErrorMessage="1" sqref="B238:G239 B244:G244 D245 B245:C246 A238:A246" xr:uid="{00000000-0002-0000-0000-00000F000000}"/>
    <dataValidation type="whole" allowBlank="1" showInputMessage="1" showErrorMessage="1" error="un nombre entier est attendu" prompt="un nombre entier est attendu" sqref="E236:F236 G240" xr:uid="{00000000-0002-0000-0000-000010000000}">
      <formula1>0</formula1>
      <formula2>1000</formula2>
    </dataValidation>
    <dataValidation type="whole" allowBlank="1" showInputMessage="1" showErrorMessage="1" prompt="Un nombre entier est attendu" sqref="D443:G447" xr:uid="{00000000-0002-0000-0000-000011000000}">
      <formula1>0</formula1>
      <formula2>100000</formula2>
    </dataValidation>
    <dataValidation type="whole" allowBlank="1" showInputMessage="1" showErrorMessage="1" prompt="un nombre entier est attendu" sqref="D437:G441" xr:uid="{00000000-0002-0000-0000-000012000000}">
      <formula1>0</formula1>
      <formula2>100000</formula2>
    </dataValidation>
    <dataValidation type="whole" allowBlank="1" showInputMessage="1" showErrorMessage="1" error="Un nombre entier est attendu" prompt="Un nombre entier est attendu" sqref="F691:F694" xr:uid="{00000000-0002-0000-0000-000013000000}">
      <formula1>0</formula1>
      <formula2>1000</formula2>
    </dataValidation>
  </dataValidations>
  <pageMargins left="0.70866141732283472" right="0.70866141732283472" top="0.74803149606299213" bottom="0.74803149606299213" header="0.31496062992125984" footer="0.31496062992125984"/>
  <pageSetup paperSize="9" fitToHeight="0" orientation="portrait" r:id="rId1"/>
  <headerFooter>
    <oddFooter>&amp;R&amp;P</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C695DA65ECF7F4CA7F71748CEB6DAD0" ma:contentTypeVersion="4" ma:contentTypeDescription="Crée un document." ma:contentTypeScope="" ma:versionID="8381b4c16090be9dbc3b519d1851a6ab">
  <xsd:schema xmlns:xsd="http://www.w3.org/2001/XMLSchema" xmlns:xs="http://www.w3.org/2001/XMLSchema" xmlns:p="http://schemas.microsoft.com/office/2006/metadata/properties" targetNamespace="http://schemas.microsoft.com/office/2006/metadata/properties" ma:root="true" ma:fieldsID="75ba36907be9ae81b8aaafea7b4023d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10A3515-0839-4696-8002-2A9EA2DA6B2E}">
  <ds:schemaRefs>
    <ds:schemaRef ds:uri="http://schemas.microsoft.com/sharepoint/v3/contenttype/forms"/>
  </ds:schemaRefs>
</ds:datastoreItem>
</file>

<file path=customXml/itemProps2.xml><?xml version="1.0" encoding="utf-8"?>
<ds:datastoreItem xmlns:ds="http://schemas.openxmlformats.org/officeDocument/2006/customXml" ds:itemID="{BFC35597-E081-4C24-9C37-B6E682926C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AE3E1F8-936F-4E30-889C-445CB6041550}">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RASA ACT hors les murs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JEREMY OLIVIER</dc:creator>
  <cp:lastModifiedBy>KRUTUL, Caroline (DFAS/SDSGI/DOC)</cp:lastModifiedBy>
  <cp:lastPrinted>2023-10-27T13:11:17Z</cp:lastPrinted>
  <dcterms:created xsi:type="dcterms:W3CDTF">2021-02-04T13:48:39Z</dcterms:created>
  <dcterms:modified xsi:type="dcterms:W3CDTF">2023-10-27T13:11:51Z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0x0101007C695DA65ECF7F4CA7F71748CEB6DAD0</vt:lpwstr>
  </property>
</Properties>
</file>