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J:\SDSGI\DOC\TEXTES-OFF-STOCK\Textes Officiels_Archives\6.INSTRUCTIONS\2023\2023_Fichiers_originaux_et_modifies\170 (en cours)\"/>
    </mc:Choice>
  </mc:AlternateContent>
  <xr:revisionPtr revIDLastSave="0" documentId="13_ncr:1_{48FBDC6E-8E07-4A0A-9A4D-C6E9E5303CB5}" xr6:coauthVersionLast="47" xr6:coauthVersionMax="47" xr10:uidLastSave="{00000000-0000-0000-0000-000000000000}"/>
  <bookViews>
    <workbookView xWindow="-120" yWindow="-120" windowWidth="25440" windowHeight="15390" xr2:uid="{00000000-000D-0000-FFFF-FFFF00000000}"/>
  </bookViews>
  <sheets>
    <sheet name="RASA ACT classique" sheetId="1" r:id="rId1"/>
  </sheets>
  <externalReferences>
    <externalReference r:id="rId2"/>
  </externalReferences>
  <definedNames>
    <definedName name="DEPARTEMENT">OFFSET([1]LISTES!XFA1048574,1,MATCH([1]FORMULAIRE!A1048576,Regions,0),COUNTA(OFFSET([1]LISTES!XFA1048574,1,MATCH([1]FORMULAIRE!A1048576,Regions,0),50,1)),1)</definedName>
    <definedName name="Regions">[1]LISTES!$A$1:$A$14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11" i="1" l="1"/>
  <c r="F678" i="1"/>
  <c r="G652" i="1"/>
  <c r="D114" i="1"/>
  <c r="G427" i="1"/>
  <c r="F428" i="1" s="1"/>
  <c r="G531" i="1"/>
  <c r="G530" i="1"/>
  <c r="F579" i="1"/>
  <c r="C579" i="1"/>
  <c r="G538" i="1"/>
  <c r="G539" i="1"/>
  <c r="G540" i="1"/>
  <c r="G541" i="1"/>
  <c r="G542" i="1"/>
  <c r="G543" i="1"/>
  <c r="G544" i="1"/>
  <c r="G545" i="1"/>
  <c r="G546" i="1"/>
  <c r="G547" i="1"/>
  <c r="G548" i="1"/>
  <c r="G549" i="1"/>
  <c r="G550" i="1"/>
  <c r="G551" i="1"/>
  <c r="G552" i="1"/>
  <c r="G553" i="1"/>
  <c r="G554" i="1"/>
  <c r="G555" i="1"/>
  <c r="G556" i="1"/>
  <c r="G557" i="1"/>
  <c r="G558" i="1"/>
  <c r="G559" i="1"/>
  <c r="G560" i="1"/>
  <c r="G561" i="1"/>
  <c r="G562" i="1"/>
  <c r="G563" i="1"/>
  <c r="G564" i="1"/>
  <c r="G565" i="1"/>
  <c r="G566" i="1"/>
  <c r="G567" i="1"/>
  <c r="G569" i="1"/>
  <c r="G570" i="1"/>
  <c r="G571" i="1"/>
  <c r="G572" i="1"/>
  <c r="G573" i="1"/>
  <c r="G574" i="1"/>
  <c r="G575" i="1"/>
  <c r="G576" i="1"/>
  <c r="G577" i="1"/>
  <c r="G578" i="1"/>
  <c r="G537" i="1"/>
  <c r="G620" i="1"/>
  <c r="F702" i="1"/>
  <c r="F691" i="1"/>
  <c r="E724" i="1"/>
  <c r="F720" i="1" s="1"/>
  <c r="G771" i="1"/>
  <c r="G772" i="1"/>
  <c r="G773" i="1"/>
  <c r="G774" i="1"/>
  <c r="G775" i="1"/>
  <c r="G776" i="1"/>
  <c r="G777" i="1"/>
  <c r="G778" i="1"/>
  <c r="G779" i="1"/>
  <c r="G780" i="1"/>
  <c r="G781" i="1"/>
  <c r="G770" i="1"/>
  <c r="G739" i="1"/>
  <c r="G740" i="1"/>
  <c r="G741" i="1"/>
  <c r="G742" i="1"/>
  <c r="G743" i="1"/>
  <c r="G744" i="1"/>
  <c r="G745" i="1"/>
  <c r="G746" i="1"/>
  <c r="G747" i="1"/>
  <c r="G748" i="1"/>
  <c r="G749" i="1"/>
  <c r="G750" i="1"/>
  <c r="G751" i="1"/>
  <c r="G752" i="1"/>
  <c r="G753" i="1"/>
  <c r="G754" i="1"/>
  <c r="G755" i="1"/>
  <c r="G756" i="1"/>
  <c r="G757" i="1"/>
  <c r="G758" i="1"/>
  <c r="G759" i="1"/>
  <c r="G760" i="1"/>
  <c r="G761" i="1"/>
  <c r="G762" i="1"/>
  <c r="G763" i="1"/>
  <c r="G764" i="1"/>
  <c r="G765" i="1"/>
  <c r="G766" i="1"/>
  <c r="G767" i="1"/>
  <c r="G768" i="1"/>
  <c r="G738" i="1"/>
  <c r="F782" i="1"/>
  <c r="C782" i="1"/>
  <c r="G830" i="1"/>
  <c r="G831" i="1"/>
  <c r="G832" i="1"/>
  <c r="G833" i="1"/>
  <c r="G834" i="1"/>
  <c r="G835" i="1"/>
  <c r="G836" i="1"/>
  <c r="G837" i="1"/>
  <c r="G838" i="1"/>
  <c r="G839" i="1"/>
  <c r="G840" i="1"/>
  <c r="G829" i="1"/>
  <c r="G798" i="1"/>
  <c r="G799" i="1"/>
  <c r="G800" i="1"/>
  <c r="G801" i="1"/>
  <c r="G802" i="1"/>
  <c r="G803" i="1"/>
  <c r="G804" i="1"/>
  <c r="G805" i="1"/>
  <c r="G806" i="1"/>
  <c r="G807" i="1"/>
  <c r="G808" i="1"/>
  <c r="G809" i="1"/>
  <c r="G810" i="1"/>
  <c r="G811" i="1"/>
  <c r="G812" i="1"/>
  <c r="G813" i="1"/>
  <c r="G814" i="1"/>
  <c r="G815" i="1"/>
  <c r="G816" i="1"/>
  <c r="G817" i="1"/>
  <c r="G818" i="1"/>
  <c r="G819" i="1"/>
  <c r="G820" i="1"/>
  <c r="G821" i="1"/>
  <c r="G822" i="1"/>
  <c r="G823" i="1"/>
  <c r="G824" i="1"/>
  <c r="G825" i="1"/>
  <c r="G826" i="1"/>
  <c r="G827" i="1"/>
  <c r="F841" i="1"/>
  <c r="C841" i="1"/>
  <c r="G903" i="1"/>
  <c r="E931" i="1"/>
  <c r="B931" i="1"/>
  <c r="G224" i="1"/>
  <c r="G223" i="1"/>
  <c r="G181" i="1"/>
  <c r="G182" i="1"/>
  <c r="G183" i="1"/>
  <c r="G184" i="1"/>
  <c r="G185" i="1"/>
  <c r="G186" i="1"/>
  <c r="G187" i="1"/>
  <c r="G188" i="1"/>
  <c r="G189" i="1"/>
  <c r="G190" i="1"/>
  <c r="G191" i="1"/>
  <c r="G192" i="1"/>
  <c r="G193" i="1"/>
  <c r="G194" i="1"/>
  <c r="G195" i="1"/>
  <c r="G196" i="1"/>
  <c r="G197" i="1"/>
  <c r="G198" i="1"/>
  <c r="G199" i="1"/>
  <c r="G200" i="1"/>
  <c r="G201" i="1"/>
  <c r="G202" i="1"/>
  <c r="G203" i="1"/>
  <c r="G204" i="1"/>
  <c r="G205" i="1"/>
  <c r="G206" i="1"/>
  <c r="G207" i="1"/>
  <c r="G208" i="1"/>
  <c r="G209" i="1"/>
  <c r="G210" i="1"/>
  <c r="G211" i="1"/>
  <c r="G212" i="1"/>
  <c r="G213" i="1"/>
  <c r="G214" i="1"/>
  <c r="G216" i="1"/>
  <c r="G217" i="1"/>
  <c r="G218" i="1"/>
  <c r="G219" i="1"/>
  <c r="G220" i="1"/>
  <c r="G221" i="1"/>
  <c r="G579" i="1" l="1"/>
  <c r="F322" i="1" l="1"/>
  <c r="F285" i="1"/>
  <c r="D286" i="1" s="1"/>
  <c r="G268" i="1"/>
  <c r="D269" i="1" s="1"/>
  <c r="G253" i="1"/>
  <c r="E841" i="1" l="1"/>
  <c r="D841" i="1"/>
  <c r="G797" i="1"/>
  <c r="G841" i="1" s="1"/>
  <c r="F783" i="1"/>
  <c r="E782" i="1"/>
  <c r="E786" i="1" s="1"/>
  <c r="D782" i="1"/>
  <c r="C786" i="1" s="1"/>
  <c r="B783" i="1"/>
  <c r="F580" i="1"/>
  <c r="E579" i="1"/>
  <c r="E580" i="1" s="1"/>
  <c r="D579" i="1"/>
  <c r="D580" i="1" s="1"/>
  <c r="C580" i="1"/>
  <c r="F375" i="1"/>
  <c r="D375" i="1"/>
  <c r="F354" i="1"/>
  <c r="D354" i="1"/>
  <c r="F338" i="1"/>
  <c r="D338" i="1"/>
  <c r="F330" i="1"/>
  <c r="D330" i="1"/>
  <c r="D322" i="1"/>
  <c r="F312" i="1"/>
  <c r="D312" i="1"/>
  <c r="G261" i="1"/>
  <c r="G260" i="1"/>
  <c r="G255" i="1"/>
  <c r="G254" i="1"/>
  <c r="G252" i="1"/>
  <c r="B712" i="1" l="1"/>
  <c r="B932" i="1"/>
  <c r="F904" i="1"/>
  <c r="E932" i="1"/>
  <c r="D703" i="1"/>
  <c r="D679" i="1"/>
  <c r="F590" i="1"/>
  <c r="F628" i="1" s="1"/>
  <c r="F653" i="1" s="1"/>
  <c r="F621" i="1"/>
  <c r="G782" i="1"/>
  <c r="D692" i="1"/>
  <c r="D323" i="1"/>
  <c r="F331" i="1"/>
  <c r="F339" i="1"/>
  <c r="F323" i="1"/>
  <c r="F376" i="1"/>
  <c r="F313" i="1"/>
  <c r="D339" i="1"/>
  <c r="D313" i="1"/>
  <c r="D355" i="1"/>
  <c r="F355" i="1"/>
  <c r="D376" i="1"/>
  <c r="G874" i="1"/>
  <c r="D331" i="1"/>
  <c r="G180" i="1" l="1"/>
  <c r="G222" i="1" s="1"/>
  <c r="F222" i="1"/>
  <c r="E222" i="1" l="1"/>
  <c r="D2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JEREMY OLIVIER</author>
    <author>GENTIER</author>
  </authors>
  <commentList>
    <comment ref="C47" authorId="0" shapeId="0" xr:uid="{00000000-0006-0000-0000-000001000000}">
      <text>
        <r>
          <rPr>
            <sz val="9"/>
            <color indexed="81"/>
            <rFont val="Tahoma"/>
            <family val="2"/>
          </rPr>
          <t xml:space="preserve">
EHPAD, maison de retraite, résidence autonomie</t>
        </r>
      </text>
    </comment>
    <comment ref="C48" authorId="0" shapeId="0" xr:uid="{00000000-0006-0000-0000-000002000000}">
      <text>
        <r>
          <rPr>
            <sz val="9"/>
            <color indexed="81"/>
            <rFont val="Tahoma"/>
            <family val="2"/>
          </rPr>
          <t xml:space="preserve">
MAS, FAM, SAVS, SAMSAH,  IME ...</t>
        </r>
      </text>
    </comment>
    <comment ref="A49" authorId="0" shapeId="0" xr:uid="{00000000-0006-0000-0000-000003000000}">
      <text>
        <r>
          <rPr>
            <sz val="9"/>
            <color indexed="81"/>
            <rFont val="Tahoma"/>
            <family val="2"/>
          </rPr>
          <t xml:space="preserve">
Accueil de jour, CHU, CHRS, CPH, CADA, maison relais, résidence sociale, pension de famille…, 
maraudes</t>
        </r>
      </text>
    </comment>
    <comment ref="A50" authorId="0" shapeId="0" xr:uid="{00000000-0006-0000-0000-000004000000}">
      <text>
        <r>
          <rPr>
            <sz val="9"/>
            <color indexed="81"/>
            <rFont val="Tahoma"/>
            <family val="2"/>
          </rPr>
          <t>HAD, service hospitalier, SSR, centre de santé, SSIAD...</t>
        </r>
      </text>
    </comment>
    <comment ref="A51" authorId="0" shapeId="0" xr:uid="{00000000-0006-0000-0000-000005000000}">
      <text>
        <r>
          <rPr>
            <sz val="9"/>
            <color indexed="81"/>
            <rFont val="Tahoma"/>
            <family val="2"/>
          </rPr>
          <t>Point écoute jeune, maraude, maison des parents...</t>
        </r>
      </text>
    </comment>
    <comment ref="A92" authorId="0" shapeId="0" xr:uid="{00000000-0006-0000-0000-000006000000}">
      <text>
        <r>
          <rPr>
            <sz val="9"/>
            <color indexed="81"/>
            <rFont val="Tahoma"/>
            <family val="2"/>
          </rPr>
          <t xml:space="preserve">
CSAPA, CAARUD, appartement thérapeutique...</t>
        </r>
      </text>
    </comment>
    <comment ref="A93" authorId="0" shapeId="0" xr:uid="{00000000-0006-0000-0000-000007000000}">
      <text>
        <r>
          <rPr>
            <sz val="9"/>
            <color indexed="81"/>
            <rFont val="Tahoma"/>
            <family val="2"/>
          </rPr>
          <t>LAM, LHSS, ACT un chez soi d'abord...</t>
        </r>
      </text>
    </comment>
    <comment ref="A94" authorId="0" shapeId="0" xr:uid="{00000000-0006-0000-0000-000008000000}">
      <text>
        <r>
          <rPr>
            <sz val="9"/>
            <color indexed="81"/>
            <rFont val="Tahoma"/>
            <family val="2"/>
          </rPr>
          <t xml:space="preserve">
MAS, FAM, SAVS, SAMSAH, EHPAD...</t>
        </r>
      </text>
    </comment>
    <comment ref="A95" authorId="0" shapeId="0" xr:uid="{00000000-0006-0000-0000-000009000000}">
      <text>
        <r>
          <rPr>
            <sz val="9"/>
            <color indexed="81"/>
            <rFont val="Tahoma"/>
            <family val="2"/>
          </rPr>
          <t xml:space="preserve">
Hôpitaux, SSR, HAD, services hospitaliers autorisés en psychiatrie, structures ambulatoires du secteur psychiatrique (HDJ, CMP, CATTP...), equipes mobiles psychiatrie précarité, USMP...</t>
        </r>
      </text>
    </comment>
    <comment ref="A96" authorId="0" shapeId="0" xr:uid="{00000000-0006-0000-0000-00000A000000}">
      <text>
        <r>
          <rPr>
            <sz val="9"/>
            <color indexed="81"/>
            <rFont val="Tahoma"/>
            <family val="2"/>
          </rPr>
          <t xml:space="preserve">
établissements de santé comprenant une USP et/ou des LISP (lit identifiés soins palliatifs), équipes mobiles de soins palliatifs, équipes d'appui et de coordination en prise en charge palliative, cellule d'animation régionale de soins palliatifs…)", 
</t>
        </r>
      </text>
    </comment>
    <comment ref="A108" authorId="0" shapeId="0" xr:uid="{00000000-0006-0000-0000-00000B000000}">
      <text>
        <r>
          <rPr>
            <sz val="9"/>
            <color indexed="81"/>
            <rFont val="Tahoma"/>
            <family val="2"/>
          </rPr>
          <t xml:space="preserve">
CHRS, maison relais, pensions de famille...</t>
        </r>
      </text>
    </comment>
    <comment ref="A109" authorId="0" shapeId="0" xr:uid="{00000000-0006-0000-0000-00000C000000}">
      <text>
        <r>
          <rPr>
            <sz val="9"/>
            <color indexed="81"/>
            <rFont val="Tahoma"/>
            <family val="2"/>
          </rPr>
          <t xml:space="preserve">
SPIP...</t>
        </r>
      </text>
    </comment>
    <comment ref="A110" authorId="0" shapeId="0" xr:uid="{00000000-0006-0000-0000-00000D000000}">
      <text>
        <r>
          <rPr>
            <sz val="9"/>
            <color indexed="81"/>
            <rFont val="Tahoma"/>
            <family val="2"/>
          </rPr>
          <t xml:space="preserve">
Banque alimentaire, restaurant du cœur, secours populaire...</t>
        </r>
      </text>
    </comment>
    <comment ref="A112" authorId="0" shapeId="0" xr:uid="{00000000-0006-0000-0000-00000E000000}">
      <text>
        <r>
          <rPr>
            <sz val="9"/>
            <color indexed="81"/>
            <rFont val="Tahoma"/>
            <family val="2"/>
          </rPr>
          <t xml:space="preserve">
Bailleurs sociaux, HLM...</t>
        </r>
      </text>
    </comment>
    <comment ref="A143" authorId="0" shapeId="0" xr:uid="{00000000-0006-0000-0000-00000F000000}">
      <text>
        <r>
          <rPr>
            <sz val="9"/>
            <color indexed="81"/>
            <rFont val="Tahoma"/>
            <family val="2"/>
          </rPr>
          <t xml:space="preserve">
Argent, ticket restaurant,  frais liés à la scolarité ...</t>
        </r>
      </text>
    </comment>
    <comment ref="A144" authorId="0" shapeId="0" xr:uid="{00000000-0006-0000-0000-000010000000}">
      <text>
        <r>
          <rPr>
            <sz val="9"/>
            <color indexed="81"/>
            <rFont val="Tahoma"/>
            <family val="2"/>
          </rPr>
          <t>tickets de transport ...</t>
        </r>
      </text>
    </comment>
    <comment ref="E251" authorId="1" shapeId="0" xr:uid="{00000000-0006-0000-0000-000011000000}">
      <text>
        <r>
          <rPr>
            <b/>
            <sz val="9"/>
            <color indexed="81"/>
            <rFont val="Tahoma"/>
            <family val="2"/>
          </rPr>
          <t>ou Intersexe</t>
        </r>
        <r>
          <rPr>
            <sz val="9"/>
            <color indexed="81"/>
            <rFont val="Tahoma"/>
            <family val="2"/>
          </rPr>
          <t xml:space="preserve">
</t>
        </r>
      </text>
    </comment>
    <comment ref="A254" authorId="0" shapeId="0" xr:uid="{00000000-0006-0000-0000-000012000000}">
      <text>
        <r>
          <rPr>
            <sz val="9"/>
            <color indexed="81"/>
            <rFont val="Tahoma"/>
            <family val="2"/>
          </rPr>
          <t>Nouvelles personnes qui occupent une place autorisée dans l'année : ne tient pas compte des personnes sur liste d'attente</t>
        </r>
      </text>
    </comment>
    <comment ref="G264" authorId="0" shapeId="0" xr:uid="{00000000-0006-0000-0000-000013000000}">
      <text>
        <r>
          <rPr>
            <sz val="9"/>
            <color indexed="81"/>
            <rFont val="Tahoma"/>
            <family val="2"/>
          </rPr>
          <t xml:space="preserve">
La somme des 3 lignes suivantes doit être égale au nombre inscrit dans cette case.
Aussi pour les situations particulières suivantes :
1 couple adulte dont les 2 personnes occupent une place ACT comptent :
* pour 2 dans cette case
* pour 2 dans la case "dont accompagnant adulte uniquement"
1 parent et son enfant qui occupent tout 2 une place ACT comptent :
* pour 2 dans cette case
* pour 1 dans la case "dont accompagnant adulte uniquement" 
* pour 1 dans la case "dont accompagnant mineur uniquement"
</t>
        </r>
      </text>
    </comment>
    <comment ref="A282" authorId="0" shapeId="0" xr:uid="{00000000-0006-0000-0000-000014000000}">
      <text>
        <r>
          <rPr>
            <sz val="9"/>
            <color indexed="81"/>
            <rFont val="Tahoma"/>
            <family val="2"/>
          </rPr>
          <t xml:space="preserve">
hébergement en logement ordinaire pour une personne seule, un couple ou une famille
</t>
        </r>
      </text>
    </comment>
    <comment ref="A283" authorId="0" shapeId="0" xr:uid="{00000000-0006-0000-0000-000015000000}">
      <text>
        <r>
          <rPr>
            <sz val="9"/>
            <color indexed="81"/>
            <rFont val="Tahoma"/>
            <family val="2"/>
          </rPr>
          <t xml:space="preserve">
Hebergement en logement ordinaire de type F3, F4, F5…, en cohabitation où chaque résident dispose d'une chambre individuelle. 
Les lieux communs à partager sont le salon, la salle à manger, la cuisine, la salle de bains et les toilettes)</t>
        </r>
      </text>
    </comment>
    <comment ref="A284" authorId="0" shapeId="0" xr:uid="{00000000-0006-0000-0000-000016000000}">
      <text>
        <r>
          <rPr>
            <sz val="9"/>
            <color indexed="81"/>
            <rFont val="Tahoma"/>
            <family val="2"/>
          </rPr>
          <t xml:space="preserve">
Structure d'hébergement de taille moyenne associant aux chambres indivduelles ou studios des espaces collectifs (sanitaires, cuisine)
</t>
        </r>
      </text>
    </comment>
    <comment ref="D302" authorId="0" shapeId="0" xr:uid="{00000000-0006-0000-0000-000017000000}">
      <text>
        <r>
          <rPr>
            <sz val="9"/>
            <color indexed="81"/>
            <rFont val="Tahoma"/>
            <family val="2"/>
          </rPr>
          <t xml:space="preserve">
Il n'y a pas à créer une catégorie pour les résidents mineurs étrangers. Ils sont soit européens, soit en situation régulière, soit en situation irrégulière : 
pour le résident mineur étranger hors Union Europénne, la situation administrative (séjour régulier ou irrégulier) dépendra de celle de son ou ses parents.
Une personne ayant un rendez-vous en préfécture sans récipissé est en situation irrégulière. 
Une personne ayant juste un récipissé pour une première demande est considéré, dans ce tableau, en situation irrégulière.
Un demandeur d'asile sans récipissé ou débouté est en situation irrégulière.
Une personne ayant une OQTF est en situation irrégulière.
Une persone ayant une autorisation provisoire de séjour (APS) est en situation régulière, comme toute personne ayant un titre de séjour.</t>
        </r>
      </text>
    </comment>
    <comment ref="F302" authorId="0" shapeId="0" xr:uid="{00000000-0006-0000-0000-000018000000}">
      <text>
        <r>
          <rPr>
            <sz val="9"/>
            <color indexed="81"/>
            <rFont val="Tahoma"/>
            <family val="2"/>
          </rPr>
          <t xml:space="preserve">
Personnes accompagnées décédées comprises (au moment du décès la personne avait une situation administrative)
Il n'y a pas à créer une catégorie pour les résidents mineurs étrangers. Ils sont soit européens, soit en situation régulière, soit en situation irrégulière : 
pour le résident mineur étranger hors Union Europénne, la situation administrative (séjour régulier ou irrégulier) dépendra de celle de son ou ses parents.
Une personne ayant un rendez-vous en préfécture sans récipissé est en situation irrégulière. 
Une personne ayant juste un récipissé pour une première demande de titre de séjour est considéré, dans ce tableau, en situation irrégulière.
Un demandeur d'asile sans récipissé ou débouté est en situation irrégulière.
Une personne ayant une OQTF est en situation irrégulière.
Une persone ayant une autorisation provisoire de séjour (APS) est en situation régulière, comme toute personne ayant un titre de séjour.</t>
        </r>
      </text>
    </comment>
    <comment ref="F318" authorId="0" shapeId="0" xr:uid="{00000000-0006-0000-0000-000019000000}">
      <text>
        <r>
          <rPr>
            <sz val="9"/>
            <color indexed="81"/>
            <rFont val="Tahoma"/>
            <family val="2"/>
          </rPr>
          <t xml:space="preserve">Personnes accompagnées décédées comprises
</t>
        </r>
      </text>
    </comment>
    <comment ref="F326" authorId="0" shapeId="0" xr:uid="{00000000-0006-0000-0000-00001A000000}">
      <text>
        <r>
          <rPr>
            <sz val="9"/>
            <color indexed="81"/>
            <rFont val="Tahoma"/>
            <family val="2"/>
          </rPr>
          <t xml:space="preserve">Personnes accompagnées décédées comprises
</t>
        </r>
      </text>
    </comment>
    <comment ref="F334" authorId="0" shapeId="0" xr:uid="{00000000-0006-0000-0000-00001B000000}">
      <text>
        <r>
          <rPr>
            <sz val="9"/>
            <color indexed="81"/>
            <rFont val="Tahoma"/>
            <family val="2"/>
          </rPr>
          <t xml:space="preserve">Personnes accompagnées décédées comprises
</t>
        </r>
      </text>
    </comment>
    <comment ref="F345" authorId="0" shapeId="0" xr:uid="{00000000-0006-0000-0000-00001C000000}">
      <text>
        <r>
          <rPr>
            <sz val="9"/>
            <color indexed="81"/>
            <rFont val="Tahoma"/>
            <family val="2"/>
          </rPr>
          <t xml:space="preserve">Personnes accompagnées décédées comprises
</t>
        </r>
      </text>
    </comment>
    <comment ref="A346" authorId="0" shapeId="0" xr:uid="{00000000-0006-0000-0000-00001D000000}">
      <text>
        <r>
          <rPr>
            <sz val="9"/>
            <color indexed="81"/>
            <rFont val="Tahoma"/>
            <family val="2"/>
          </rPr>
          <t xml:space="preserve">
Revenus de remplacement :  pension de retraite, allocations de préretraite, pension d'invalidité, indemnités journalières de sécurité sociale (IJ),allocation de chômage (ARE), Allocation spécifique de solidarité (ASS)…)</t>
        </r>
      </text>
    </comment>
    <comment ref="A347" authorId="0" shapeId="0" xr:uid="{00000000-0006-0000-0000-00001E000000}">
      <text>
        <r>
          <rPr>
            <sz val="9"/>
            <color indexed="81"/>
            <rFont val="Tahoma"/>
            <family val="2"/>
          </rPr>
          <t xml:space="preserve">
Rrevenu de solidarité active (RSA), allocation adulte handicapé (AAH), allocations familiales , allocation pour demandeur d'asile (ADA)
Formation rémunérée, bourse étudiante, 
Pension alimentaire, prestation compensatoire…</t>
        </r>
      </text>
    </comment>
    <comment ref="F362" authorId="0" shapeId="0" xr:uid="{00000000-0006-0000-0000-00001F000000}">
      <text>
        <r>
          <rPr>
            <sz val="9"/>
            <color indexed="81"/>
            <rFont val="Tahoma"/>
            <family val="2"/>
          </rPr>
          <t xml:space="preserve">Personnes accompagnées décédées comprises
</t>
        </r>
      </text>
    </comment>
    <comment ref="E529" authorId="1" shapeId="0" xr:uid="{00000000-0006-0000-0000-000020000000}">
      <text>
        <r>
          <rPr>
            <b/>
            <sz val="9"/>
            <color indexed="81"/>
            <rFont val="Tahoma"/>
            <family val="2"/>
          </rPr>
          <t>ou Intersexe</t>
        </r>
        <r>
          <rPr>
            <sz val="9"/>
            <color indexed="81"/>
            <rFont val="Tahoma"/>
            <family val="2"/>
          </rPr>
          <t xml:space="preserve">
</t>
        </r>
      </text>
    </comment>
    <comment ref="C531" authorId="0" shapeId="0" xr:uid="{00000000-0006-0000-0000-000021000000}">
      <text>
        <r>
          <rPr>
            <sz val="9"/>
            <color indexed="81"/>
            <rFont val="Tahoma"/>
            <family val="2"/>
          </rPr>
          <t>Parmi le nombre de candidatures de femmes indiqué dans la case du dessus, combien de femmes candidates mentionnaient un ou plusieurs accompagnants dans le dossier de candidature</t>
        </r>
      </text>
    </comment>
    <comment ref="D531" authorId="0" shapeId="0" xr:uid="{00000000-0006-0000-0000-000022000000}">
      <text>
        <r>
          <rPr>
            <sz val="9"/>
            <color indexed="81"/>
            <rFont val="Tahoma"/>
            <family val="2"/>
          </rPr>
          <t>Parmi le nombre de candidatures d'hommes indiqué dans la case du dessus, combien d'hommes candidats mentionnaient un ou plusieurs accompagnants dans le dossier de candidature</t>
        </r>
      </text>
    </comment>
    <comment ref="E531" authorId="0" shapeId="0" xr:uid="{00000000-0006-0000-0000-000023000000}">
      <text>
        <r>
          <rPr>
            <sz val="9"/>
            <color indexed="81"/>
            <rFont val="Tahoma"/>
            <family val="2"/>
          </rPr>
          <t>Parmi le nombre de candidatures de personnes transgenres indiqué dans la case du dessus, combien de personnes transgenres candidates mentionnaient un ou plusieurs accompagnants dans le dossier de candidature</t>
        </r>
      </text>
    </comment>
    <comment ref="F531" authorId="0" shapeId="0" xr:uid="{00000000-0006-0000-0000-000024000000}">
      <text>
        <r>
          <rPr>
            <sz val="9"/>
            <color indexed="81"/>
            <rFont val="Tahoma"/>
            <family val="2"/>
          </rPr>
          <t xml:space="preserve">Parmi le nombre de candidatures de mineurs indiqué dans la case du dessus, combien de mineurs candidats mentionnaient un ou plusieurs accompagnants dans le dossier de candidature
</t>
        </r>
      </text>
    </comment>
    <comment ref="E536" authorId="1" shapeId="0" xr:uid="{00000000-0006-0000-0000-000025000000}">
      <text>
        <r>
          <rPr>
            <b/>
            <sz val="9"/>
            <color indexed="81"/>
            <rFont val="Tahoma"/>
            <family val="2"/>
          </rPr>
          <t>ou Intersexe</t>
        </r>
        <r>
          <rPr>
            <sz val="9"/>
            <color indexed="81"/>
            <rFont val="Tahoma"/>
            <family val="2"/>
          </rPr>
          <t xml:space="preserve">
</t>
        </r>
      </text>
    </comment>
    <comment ref="A555" authorId="0" shapeId="0" xr:uid="{00000000-0006-0000-0000-000026000000}">
      <text>
        <r>
          <rPr>
            <sz val="9"/>
            <color indexed="81"/>
            <rFont val="Tahoma"/>
            <family val="2"/>
          </rPr>
          <t>Dont drépanocytose</t>
        </r>
      </text>
    </comment>
    <comment ref="A570" authorId="0" shapeId="0" xr:uid="{00000000-0006-0000-0000-000027000000}">
      <text>
        <r>
          <rPr>
            <sz val="9"/>
            <color indexed="81"/>
            <rFont val="Tahoma"/>
            <family val="2"/>
          </rPr>
          <t xml:space="preserve">
handicaps sensoriels, handicap moteur, handicap intellectuel, trouble du spectre  de l'autisme, handicap cognitifs ...</t>
        </r>
      </text>
    </comment>
    <comment ref="A586" authorId="0" shapeId="0" xr:uid="{00000000-0006-0000-0000-000028000000}">
      <text>
        <r>
          <rPr>
            <sz val="9"/>
            <color indexed="81"/>
            <rFont val="Tahoma"/>
            <family val="2"/>
          </rPr>
          <t xml:space="preserve">
Intégrer dans ce calcul les candidats dont le motif principal de candidature était une addiction (opiacés, alcool …)
</t>
        </r>
      </text>
    </comment>
    <comment ref="A590" authorId="0" shapeId="0" xr:uid="{00000000-0006-0000-0000-000029000000}">
      <text>
        <r>
          <rPr>
            <sz val="9"/>
            <color indexed="81"/>
            <rFont val="Tahoma"/>
            <family val="2"/>
          </rPr>
          <t xml:space="preserve">
calcul automatique = nombre d'entrants déclarés</t>
        </r>
      </text>
    </comment>
    <comment ref="A596" authorId="0" shapeId="0" xr:uid="{00000000-0006-0000-0000-00002A000000}">
      <text>
        <r>
          <rPr>
            <sz val="9"/>
            <color indexed="81"/>
            <rFont val="Tahoma"/>
            <family val="2"/>
          </rPr>
          <t xml:space="preserve">CSAPA, CAARUD …
</t>
        </r>
      </text>
    </comment>
    <comment ref="A597" authorId="0" shapeId="0" xr:uid="{00000000-0006-0000-0000-00002B000000}">
      <text>
        <r>
          <rPr>
            <sz val="9"/>
            <color indexed="81"/>
            <rFont val="Tahoma"/>
            <family val="2"/>
          </rPr>
          <t xml:space="preserve">
MAS, FAM, SAVS, SAMSAH, EHPAD...
</t>
        </r>
      </text>
    </comment>
    <comment ref="A602" authorId="0" shapeId="0" xr:uid="{00000000-0006-0000-0000-00002C000000}">
      <text>
        <r>
          <rPr>
            <sz val="9"/>
            <color indexed="81"/>
            <rFont val="Tahoma"/>
            <family val="2"/>
          </rPr>
          <t xml:space="preserve">
CHRS, CHU, RHVS, résidence sociale, pension de famille,  foyer jeunes travailleurs, foyer de travailleur migrant...</t>
        </r>
      </text>
    </comment>
    <comment ref="A603" authorId="0" shapeId="0" xr:uid="{00000000-0006-0000-0000-00002D000000}">
      <text>
        <r>
          <rPr>
            <sz val="9"/>
            <color indexed="81"/>
            <rFont val="Tahoma"/>
            <family val="2"/>
          </rPr>
          <t xml:space="preserve">
CADA, HUDA, CAO, CAES, Centre provisoire d'hébergement...</t>
        </r>
      </text>
    </comment>
    <comment ref="A605" authorId="0" shapeId="0" xr:uid="{00000000-0006-0000-0000-00002E000000}">
      <text>
        <r>
          <rPr>
            <sz val="9"/>
            <color indexed="81"/>
            <rFont val="Tahoma"/>
            <family val="2"/>
          </rPr>
          <t xml:space="preserve">
ELSA, service de médecine…
</t>
        </r>
      </text>
    </comment>
    <comment ref="A606" authorId="0" shapeId="0" xr:uid="{00000000-0006-0000-0000-00002F000000}">
      <text>
        <r>
          <rPr>
            <sz val="9"/>
            <color indexed="81"/>
            <rFont val="Tahoma"/>
            <family val="2"/>
          </rPr>
          <t xml:space="preserve">
personnes placées sous main de justice ou sortie de prison
</t>
        </r>
      </text>
    </comment>
    <comment ref="A611" authorId="0" shapeId="0" xr:uid="{00000000-0006-0000-0000-000030000000}">
      <text>
        <r>
          <rPr>
            <sz val="9"/>
            <color indexed="81"/>
            <rFont val="Tahoma"/>
            <family val="2"/>
          </rPr>
          <t xml:space="preserve">
 Mmédecins généralistes ou spécilaistes, kinésithérapeutes, infirmiers…</t>
        </r>
      </text>
    </comment>
    <comment ref="A612" authorId="0" shapeId="0" xr:uid="{00000000-0006-0000-0000-000031000000}">
      <text>
        <r>
          <rPr>
            <sz val="9"/>
            <color indexed="81"/>
            <rFont val="Tahoma"/>
            <family val="2"/>
          </rPr>
          <t xml:space="preserve">
dont EMSP, ESSIP, PASS mobiles
</t>
        </r>
      </text>
    </comment>
    <comment ref="A628" authorId="0" shapeId="0" xr:uid="{00000000-0006-0000-0000-000032000000}">
      <text>
        <r>
          <rPr>
            <sz val="9"/>
            <color indexed="81"/>
            <rFont val="Tahoma"/>
            <family val="2"/>
          </rPr>
          <t xml:space="preserve">Nombre de refus = nombre total de candidatures - le nombre de candiature en cours de traitement au 31/12 - le nombre d'admission
</t>
        </r>
      </text>
    </comment>
    <comment ref="A630" authorId="0" shapeId="0" xr:uid="{00000000-0006-0000-0000-000033000000}">
      <text>
        <r>
          <rPr>
            <sz val="9"/>
            <color indexed="81"/>
            <rFont val="Tahoma"/>
            <family val="2"/>
          </rPr>
          <t xml:space="preserve">Les personnes admises "en liste d'attente" doivent être incluses dans les refus d'admission en raison d'une absence de place disponible
</t>
        </r>
      </text>
    </comment>
    <comment ref="A639" authorId="0" shapeId="0" xr:uid="{00000000-0006-0000-0000-000034000000}">
      <text>
        <r>
          <rPr>
            <sz val="9"/>
            <color indexed="81"/>
            <rFont val="Tahoma"/>
            <family val="2"/>
          </rPr>
          <t xml:space="preserve">exemples :
appartement non accessible pour une personne PMR
animaux non acceptés pour une personne ayant un animal
hébergement trop petit pour une personne avec plusieurs accompagnants
hébergement collectif pour une personne refusant le collectif
</t>
        </r>
      </text>
    </comment>
    <comment ref="A685" authorId="0" shapeId="0" xr:uid="{00000000-0006-0000-0000-000035000000}">
      <text>
        <r>
          <rPr>
            <sz val="9"/>
            <color indexed="81"/>
            <rFont val="Tahoma"/>
            <family val="2"/>
          </rPr>
          <t xml:space="preserve">Le département correspond au département administratif où est installé l'ACT </t>
        </r>
      </text>
    </comment>
    <comment ref="A686" authorId="0" shapeId="0" xr:uid="{00000000-0006-0000-0000-000036000000}">
      <text>
        <r>
          <rPr>
            <sz val="9"/>
            <color indexed="81"/>
            <rFont val="Tahoma"/>
            <family val="2"/>
          </rPr>
          <t xml:space="preserve">La région correspond à la région administrative où est installé l'ACT 
</t>
        </r>
      </text>
    </comment>
    <comment ref="A697" authorId="0" shapeId="0" xr:uid="{00000000-0006-0000-0000-000037000000}">
      <text>
        <r>
          <rPr>
            <sz val="9"/>
            <color indexed="81"/>
            <rFont val="Tahoma"/>
            <family val="2"/>
          </rPr>
          <t>Est considéré comme durable un logement où la personne pouvait raisonnablement escompter vivre, pendant au moins les 6 prochains mois soit dans ce logement, soit dans un logement équivalent lorsqu'un déménagement ou un changement d'institution était prévu</t>
        </r>
      </text>
    </comment>
    <comment ref="A698" authorId="0" shapeId="0" xr:uid="{00000000-0006-0000-0000-000038000000}">
      <text>
        <r>
          <rPr>
            <sz val="9"/>
            <color indexed="81"/>
            <rFont val="Tahoma"/>
            <family val="2"/>
          </rPr>
          <t xml:space="preserve">provisoire ou précaire : chez des proches, en hôtel, hébergement d'urgence, en prison. Les personnes sortants de prison doivent donc être renseignées dans cet item
indigne, incurique ou inaccessible : caravane, squat…
</t>
        </r>
      </text>
    </comment>
    <comment ref="E737" authorId="1" shapeId="0" xr:uid="{00000000-0006-0000-0000-000039000000}">
      <text>
        <r>
          <rPr>
            <b/>
            <sz val="9"/>
            <color indexed="81"/>
            <rFont val="Tahoma"/>
            <family val="2"/>
          </rPr>
          <t>ou Intersexe</t>
        </r>
        <r>
          <rPr>
            <sz val="9"/>
            <color indexed="81"/>
            <rFont val="Tahoma"/>
            <family val="2"/>
          </rPr>
          <t xml:space="preserve">
</t>
        </r>
      </text>
    </comment>
    <comment ref="A756" authorId="0" shapeId="0" xr:uid="{00000000-0006-0000-0000-00003A000000}">
      <text>
        <r>
          <rPr>
            <sz val="9"/>
            <color indexed="81"/>
            <rFont val="Tahoma"/>
            <family val="2"/>
          </rPr>
          <t xml:space="preserve">
Dont drépanocytose
</t>
        </r>
      </text>
    </comment>
    <comment ref="A794" authorId="0" shapeId="0" xr:uid="{00000000-0006-0000-0000-00003B000000}">
      <text>
        <r>
          <rPr>
            <sz val="9"/>
            <color indexed="81"/>
            <rFont val="Tahoma"/>
            <family val="2"/>
          </rPr>
          <t xml:space="preserve">
Ne pas considérer les infections non chroniques, les effets post-chirurgicaux, l'incontinence, la perte d'autonomie ... comme des comorbidités
</t>
        </r>
      </text>
    </comment>
    <comment ref="E796" authorId="1" shapeId="0" xr:uid="{00000000-0006-0000-0000-00003C000000}">
      <text>
        <r>
          <rPr>
            <sz val="9"/>
            <color indexed="81"/>
            <rFont val="Tahoma"/>
            <family val="2"/>
          </rPr>
          <t xml:space="preserve">ou Intersexe
</t>
        </r>
      </text>
    </comment>
    <comment ref="A815" authorId="0" shapeId="0" xr:uid="{00000000-0006-0000-0000-00003D000000}">
      <text>
        <r>
          <rPr>
            <sz val="9"/>
            <color indexed="81"/>
            <rFont val="Tahoma"/>
            <family val="2"/>
          </rPr>
          <t xml:space="preserve">
Dont drépanocytose
</t>
        </r>
      </text>
    </comment>
    <comment ref="A849" authorId="0" shapeId="0" xr:uid="{00000000-0006-0000-0000-00003E000000}">
      <text>
        <r>
          <rPr>
            <sz val="9"/>
            <color indexed="81"/>
            <rFont val="Tahoma"/>
            <family val="2"/>
          </rPr>
          <t xml:space="preserve">L'usage à risque ou nocif d'une substance est un mode de consommation préjudiciable à la santé, dont les complications peuvent être physiques ou psychiques.
</t>
        </r>
      </text>
    </comment>
    <comment ref="A851" authorId="0" shapeId="0" xr:uid="{00000000-0006-0000-0000-00003F000000}">
      <text>
        <r>
          <rPr>
            <sz val="9"/>
            <color indexed="81"/>
            <rFont val="Tahoma"/>
            <family val="2"/>
          </rPr>
          <t xml:space="preserve">Une substance psychoactive est une substance naturelle ou synthétique qui agit sur le psychisme en modifiant son fonctionnement. Elle peut entraîner des changements dans les perceptions, l'humeur, la conscience, le comportement, etc. exemple : héroïne, cocaïne, cannabis...
</t>
        </r>
      </text>
    </comment>
    <comment ref="A874" authorId="0" shapeId="0" xr:uid="{00000000-0006-0000-0000-000040000000}">
      <text>
        <r>
          <rPr>
            <sz val="9"/>
            <color indexed="81"/>
            <rFont val="Tahoma"/>
            <family val="2"/>
          </rPr>
          <t xml:space="preserve">
Calcul automatique = nombre de sortants déclarés
</t>
        </r>
      </text>
    </comment>
    <comment ref="A883" authorId="0" shapeId="0" xr:uid="{00000000-0006-0000-0000-000041000000}">
      <text>
        <r>
          <rPr>
            <sz val="9"/>
            <color indexed="81"/>
            <rFont val="Tahoma"/>
            <family val="2"/>
          </rPr>
          <t xml:space="preserve">
exemple :  résidences sociales, pensions de famille, intermédiation locative, appartement relais...</t>
        </r>
      </text>
    </comment>
    <comment ref="A887" authorId="0" shapeId="0" xr:uid="{00000000-0006-0000-0000-000042000000}">
      <text>
        <r>
          <rPr>
            <sz val="9"/>
            <color indexed="81"/>
            <rFont val="Tahoma"/>
            <family val="2"/>
          </rPr>
          <t xml:space="preserve">
CADA, HUDA, CAO, CAES, Centre provisoire d'hébergement ...
</t>
        </r>
      </text>
    </comment>
    <comment ref="E925" authorId="1" shapeId="0" xr:uid="{00000000-0006-0000-0000-000043000000}">
      <text>
        <r>
          <rPr>
            <sz val="9"/>
            <color indexed="81"/>
            <rFont val="Tahoma"/>
            <family val="2"/>
          </rPr>
          <t xml:space="preserve">
comptabilisez les personnes décédées également</t>
        </r>
      </text>
    </comment>
    <comment ref="G946" authorId="0" shapeId="0" xr:uid="{00000000-0006-0000-0000-000044000000}">
      <text>
        <r>
          <rPr>
            <sz val="9"/>
            <color indexed="81"/>
            <rFont val="Tahoma"/>
            <family val="2"/>
          </rPr>
          <t xml:space="preserve">
un nombre entre 0 et 1 est attendu
93% = 0,93</t>
        </r>
      </text>
    </comment>
  </commentList>
</comments>
</file>

<file path=xl/sharedStrings.xml><?xml version="1.0" encoding="utf-8"?>
<sst xmlns="http://schemas.openxmlformats.org/spreadsheetml/2006/main" count="615" uniqueCount="447">
  <si>
    <t>1-  Identification de la structure</t>
  </si>
  <si>
    <t>Nom de l'organisme gestionnaire</t>
  </si>
  <si>
    <t xml:space="preserve">A partir du compte administratif : </t>
  </si>
  <si>
    <t>GI : Produits de la tarification</t>
  </si>
  <si>
    <t>GII : Autres produits relatifs à l'exploitation</t>
  </si>
  <si>
    <t xml:space="preserve">GIII : Produits financiers et produits non encaissables </t>
  </si>
  <si>
    <t>Recettes :</t>
  </si>
  <si>
    <t xml:space="preserve">Charges : </t>
  </si>
  <si>
    <t xml:space="preserve"> GI : Dépenses liées à l'exploitation courante</t>
  </si>
  <si>
    <t>GII : Dépenses liées au personnel</t>
  </si>
  <si>
    <t>GIII : Dépenses liées à la structure</t>
  </si>
  <si>
    <t>Commentaires</t>
  </si>
  <si>
    <t>Convention collective</t>
  </si>
  <si>
    <t>Médecin</t>
  </si>
  <si>
    <t>Psychologue</t>
  </si>
  <si>
    <t xml:space="preserve">Conseiller emploi / insertion </t>
  </si>
  <si>
    <t>autres précisez :</t>
  </si>
  <si>
    <t>Salariés de la structure
(en ETPT)</t>
  </si>
  <si>
    <t>Mis à disposition par d'autres structures
(en ETPT)</t>
  </si>
  <si>
    <t>Total</t>
  </si>
  <si>
    <t>Stagiaires</t>
  </si>
  <si>
    <t>Service civique</t>
  </si>
  <si>
    <t>Nombre de recrutements dans l'année</t>
  </si>
  <si>
    <t>Nombre de départs dans l'année</t>
  </si>
  <si>
    <t>Effectifs réels dans la structure</t>
  </si>
  <si>
    <t xml:space="preserve">Nombre de personnes accompagnées  dans l'année (File active) </t>
  </si>
  <si>
    <r>
      <rPr>
        <b/>
        <sz val="11"/>
        <color theme="1"/>
        <rFont val="Calibri"/>
        <family val="2"/>
        <scheme val="minor"/>
      </rPr>
      <t xml:space="preserve">dont </t>
    </r>
    <r>
      <rPr>
        <sz val="11"/>
        <color theme="1"/>
        <rFont val="Calibri"/>
        <family val="2"/>
        <scheme val="minor"/>
      </rPr>
      <t>nombre de sortants dans l'année</t>
    </r>
  </si>
  <si>
    <t>Transgenre</t>
  </si>
  <si>
    <t>Femme</t>
  </si>
  <si>
    <t>Homme</t>
  </si>
  <si>
    <t>Mineur</t>
  </si>
  <si>
    <r>
      <rPr>
        <b/>
        <sz val="11"/>
        <color theme="1"/>
        <rFont val="Calibri"/>
        <family val="2"/>
        <scheme val="minor"/>
      </rPr>
      <t>dont</t>
    </r>
    <r>
      <rPr>
        <sz val="11"/>
        <color theme="1"/>
        <rFont val="Calibri"/>
        <family val="2"/>
        <scheme val="minor"/>
      </rPr>
      <t xml:space="preserve"> nouvelles personnes accompagnées dans l'année </t>
    </r>
  </si>
  <si>
    <t>Adulte</t>
  </si>
  <si>
    <t xml:space="preserve">Nombre total de places autorisées au 31/12 </t>
  </si>
  <si>
    <t xml:space="preserve">dont nombre total de places installées au 31/12 </t>
  </si>
  <si>
    <t>dont nouvelles places autorisées au cours de l'année</t>
  </si>
  <si>
    <t>Assistant de service social</t>
  </si>
  <si>
    <t xml:space="preserve">VI. SITUATION DES PERSONNES ACCOMPAGNEES </t>
  </si>
  <si>
    <t>Personnes accompagnées pendant l'année (file active)  : situation à l'entrée</t>
  </si>
  <si>
    <t>2- Protection maladie (ne pas tenir compte des accompagnants)</t>
  </si>
  <si>
    <t>Ne sait pas/ non renseigné</t>
  </si>
  <si>
    <t xml:space="preserve">Protection maladie de base : </t>
  </si>
  <si>
    <t xml:space="preserve">Protection complémentaire : </t>
  </si>
  <si>
    <t>Personnes sorties dans l'année (file active) : situation à la sortie</t>
  </si>
  <si>
    <t>Sans revenu</t>
  </si>
  <si>
    <t>4- Situation professionelle  (Ne pas tenir compte des accompagnants)</t>
  </si>
  <si>
    <t>Demandeur d'emploi</t>
  </si>
  <si>
    <t>Retraite ou préretraite</t>
  </si>
  <si>
    <t>VII. ACTIVITES REALISEES</t>
  </si>
  <si>
    <t>1- Situation administrative - droit au séjour (ne pas tenir compte des accompagnants)</t>
  </si>
  <si>
    <t>autres, précisez :</t>
  </si>
  <si>
    <t xml:space="preserve">Nombre d'activités de groupe dans l'année </t>
  </si>
  <si>
    <t>Nombre d'accompagnements dans l'année pour une démarche extérieure (rendez-vous médicaux, démarches administratives…)</t>
  </si>
  <si>
    <t>Nombre de personnes accompagnées (file active) concernées par ces accompagnements</t>
  </si>
  <si>
    <t>Nombre de personnes sorties dans l'année ayant bénéficié d'un suivi / soutien après leur sortie</t>
  </si>
  <si>
    <t>Nombre de personnes sorties suivies dans l'année pendant :</t>
  </si>
  <si>
    <t>3 à 6 mois</t>
  </si>
  <si>
    <t>6 mois à 1 an</t>
  </si>
  <si>
    <t>1 à 3 mois</t>
  </si>
  <si>
    <t>total</t>
  </si>
  <si>
    <t>Appareillage médicalisé (oxygène à domicile, lits médicalisés, …)</t>
  </si>
  <si>
    <t>Kinésithérapeute</t>
  </si>
  <si>
    <t>Diététicien</t>
  </si>
  <si>
    <t>Pédicure, podologue</t>
  </si>
  <si>
    <t>Décrivez le type de suivi proposé</t>
  </si>
  <si>
    <t>Dentiste, orthodentiste</t>
  </si>
  <si>
    <t>Service d'interprétariat</t>
  </si>
  <si>
    <t>CAARUD, service addictologie…</t>
  </si>
  <si>
    <t>Juriste, avocat</t>
  </si>
  <si>
    <t>Tutelle, curatelle</t>
  </si>
  <si>
    <t>VIII. CANDIDATURES, ADMISSIONS et REFUS D'ADMISSION</t>
  </si>
  <si>
    <t>Nombre de candidatures reçues dans l'année</t>
  </si>
  <si>
    <t>Il s’agit ici de toutes les candidatures reçues et pas uniquement les candidatures des nouveaux entrants</t>
  </si>
  <si>
    <t>Indiquez une seule pathologie par candidature</t>
  </si>
  <si>
    <t>Hépatite B</t>
  </si>
  <si>
    <t>Hépatite C</t>
  </si>
  <si>
    <t>Autres, précisez</t>
  </si>
  <si>
    <t>1- Candidatures</t>
  </si>
  <si>
    <t>2- Admissions</t>
  </si>
  <si>
    <t>Nombre de personnes admises dans l'année de référence</t>
  </si>
  <si>
    <t>Indiquez un seul service orientateur par personne admise</t>
  </si>
  <si>
    <t>Services sociaux municipaux/départementaux</t>
  </si>
  <si>
    <t>Association d'aide aux malades</t>
  </si>
  <si>
    <t>Initiative de la personnes ou des proches</t>
  </si>
  <si>
    <t xml:space="preserve">autres, précisez : </t>
  </si>
  <si>
    <t>Initiative du médecin traitant</t>
  </si>
  <si>
    <t>Nombre total d'accompagnants dans l'année</t>
  </si>
  <si>
    <t>3- Refus d'admission</t>
  </si>
  <si>
    <t>Nombre de refus d'admission en raison d'une absence de place disponible</t>
  </si>
  <si>
    <t>Nombre de refus car la personne nécessite une prise en charge hospitalière</t>
  </si>
  <si>
    <t>Nombre de refus en raison des conduites addictives</t>
  </si>
  <si>
    <t>Nombre de refus en raison des comorbidités psychiatriques</t>
  </si>
  <si>
    <t>Nombre de refus car la personne est hors critère sociaux (trop de revenus, ...)</t>
  </si>
  <si>
    <t>Ne sait pas, non renseigné</t>
  </si>
  <si>
    <t>IX. PROFIL DE LA FILE ACTIVE</t>
  </si>
  <si>
    <t>La file active : les personnes occupant une place du dispostif dans l'année (personnes présentes au 31/12 + personnes sorties dans l'année)</t>
  </si>
  <si>
    <t>autre, précisez</t>
  </si>
  <si>
    <t>Nombre de personnes accompagnées :</t>
  </si>
  <si>
    <t>Ne sais pas, non renseigné</t>
  </si>
  <si>
    <t>1- Age des personnes accompagnées (ne pas tenir compte des accompagnants)</t>
  </si>
  <si>
    <t>2- Origine géographique (ne pas tenir compte des accompagnants)</t>
  </si>
  <si>
    <t>Nombre de personnes acccompagnées sous main de justice ou sortant de prison</t>
  </si>
  <si>
    <t>Dont (situation à l'admission) :</t>
  </si>
  <si>
    <t>Aménagement de peine</t>
  </si>
  <si>
    <t>Suspension de peine pour raison médicale</t>
  </si>
  <si>
    <t>Sortie de prison (libération)</t>
  </si>
  <si>
    <t>Les réponses peuvent être cumulatives. Un résident ayant une dépendance à l'alcool et sous traitement de subistitution comptera pour 1 dans chaque case prévue</t>
  </si>
  <si>
    <t xml:space="preserve">Usage à risque ou nocif d' alcool </t>
  </si>
  <si>
    <t xml:space="preserve">Traitement de substitution aux opiacés </t>
  </si>
  <si>
    <t xml:space="preserve">Nombre de personnes accompagnées avec un : </t>
  </si>
  <si>
    <r>
      <rPr>
        <b/>
        <sz val="11"/>
        <color theme="1"/>
        <rFont val="Calibri"/>
        <family val="2"/>
        <scheme val="minor"/>
      </rPr>
      <t>Comorbidités chroniques</t>
    </r>
    <r>
      <rPr>
        <sz val="11"/>
        <color theme="1"/>
        <rFont val="Calibri"/>
        <family val="2"/>
        <scheme val="minor"/>
      </rPr>
      <t xml:space="preserve"> associées </t>
    </r>
  </si>
  <si>
    <t>Ne pas comptabiliser à nouveau les pathologies principales (déjà mentionnées dans le tableau ci-dessus)</t>
  </si>
  <si>
    <t>ayant intégré un établissement médico-social pour personnes agées</t>
  </si>
  <si>
    <t>ayant intégré un établissement médico-social spécialisé en addictologie</t>
  </si>
  <si>
    <t>étant rentrés dans leur pays d'origine (volontairement ou non)</t>
  </si>
  <si>
    <t>décédés pendant l'accompagnement</t>
  </si>
  <si>
    <t>autre préciser,</t>
  </si>
  <si>
    <t>Parmi ces sortants, combien</t>
  </si>
  <si>
    <t>Nombre de personnes accompagnées sorties du dispositif dans l'année (personnes décédées comprises)</t>
  </si>
  <si>
    <t>ont rompu le contrat d’accompagnement à leur initiative</t>
  </si>
  <si>
    <t>ont été exclus du dispositif</t>
  </si>
  <si>
    <t xml:space="preserve"> </t>
  </si>
  <si>
    <t>0 à 6 mois</t>
  </si>
  <si>
    <t>6 à 12 mois</t>
  </si>
  <si>
    <t>12 à 18 mois</t>
  </si>
  <si>
    <t>18 à 24 mois</t>
  </si>
  <si>
    <t>plus de 2 ans</t>
  </si>
  <si>
    <t xml:space="preserve">Durée moyenne de séjour uniquement des personnes sorties dans l'année (en jours) </t>
  </si>
  <si>
    <t xml:space="preserve">En cas d'hospitalisation par exemple, lorsque la place est momentanément inoccupée mais gardée pour le résident concerné, celle-ci est considérée comme occupée. </t>
  </si>
  <si>
    <t>En cas de suspension temporaire de la possibilité d'accompagnement par la structure ACT, si la place d'ACT n'est pas "occupable" dans les faits, elle est tout de même autorisée et doit entrer dans le décompte du dénominateur "nombre de journées autorisées"</t>
  </si>
  <si>
    <t>autres professionnels (para) médicaux, précisez :</t>
  </si>
  <si>
    <t>autres professionnels, précisez :</t>
  </si>
  <si>
    <r>
      <t xml:space="preserve">dont </t>
    </r>
    <r>
      <rPr>
        <sz val="11"/>
        <color theme="1"/>
        <rFont val="Calibri"/>
        <family val="2"/>
        <scheme val="minor"/>
      </rPr>
      <t>nombre de candidatures avec accompagnant</t>
    </r>
  </si>
  <si>
    <t>Nombre de refus car la personne est sans perspective de sortie du dispositif</t>
  </si>
  <si>
    <t>Nombre de refus de candidature calculé</t>
  </si>
  <si>
    <t>Nombre de refus car la personne ne parle pas suffisamment le français</t>
  </si>
  <si>
    <t>Célibataires</t>
  </si>
  <si>
    <r>
      <t xml:space="preserve">Pathologie chronique principale </t>
    </r>
    <r>
      <rPr>
        <sz val="11"/>
        <color theme="1"/>
        <rFont val="Calibri"/>
        <family val="2"/>
        <scheme val="minor"/>
      </rPr>
      <t>(indiquez une pathologie par personne)</t>
    </r>
  </si>
  <si>
    <t>Indiquez le nombre de candidatures reçues dans l'année, en fonction de la pathologie chronique principale, ayant motivé la demande des candidats</t>
  </si>
  <si>
    <t>Nombre de personnes ayant la pathologie chronique suivante, ayant justifié l'admission :</t>
  </si>
  <si>
    <t xml:space="preserve">Accompagnants : les autres personnes vivant dans le même "lieu de vie" </t>
  </si>
  <si>
    <t>Ophtalmologue, opticien</t>
  </si>
  <si>
    <t>Ergothérapeute</t>
  </si>
  <si>
    <t>Médecin traitant</t>
  </si>
  <si>
    <t>Psychiatre</t>
  </si>
  <si>
    <t>X. LES SORTIES (ne pas tenir compte des accompagnants)</t>
  </si>
  <si>
    <t>XI. LES DUREES DE SEJOURS (Ne pas tenir compte des accompagnants)</t>
  </si>
  <si>
    <r>
      <rPr>
        <u/>
        <sz val="10"/>
        <color theme="1"/>
        <rFont val="Calibri"/>
        <family val="2"/>
        <scheme val="minor"/>
      </rPr>
      <t>Définitions</t>
    </r>
    <r>
      <rPr>
        <sz val="10"/>
        <color theme="1"/>
        <rFont val="Calibri"/>
        <family val="2"/>
        <scheme val="minor"/>
      </rPr>
      <t xml:space="preserve"> : On appelle </t>
    </r>
    <r>
      <rPr>
        <b/>
        <sz val="10"/>
        <color theme="1"/>
        <rFont val="Calibri"/>
        <family val="2"/>
        <scheme val="minor"/>
      </rPr>
      <t>personne accompagnée ou résident</t>
    </r>
    <r>
      <rPr>
        <sz val="10"/>
        <color theme="1"/>
        <rFont val="Calibri"/>
        <family val="2"/>
        <scheme val="minor"/>
      </rPr>
      <t xml:space="preserve">, la personne atteinte d'une pathologie chronique étant  accompagnée dans le dispositif ACT et qui occupe donc, une place autorisée. On appelle </t>
    </r>
    <r>
      <rPr>
        <b/>
        <sz val="10"/>
        <color theme="1"/>
        <rFont val="Calibri"/>
        <family val="2"/>
        <scheme val="minor"/>
      </rPr>
      <t>accompagnants</t>
    </r>
    <r>
      <rPr>
        <sz val="10"/>
        <color theme="1"/>
        <rFont val="Calibri"/>
        <family val="2"/>
        <scheme val="minor"/>
      </rPr>
      <t>, les personnes qui vivent avec cette personne accompagnée.</t>
    </r>
  </si>
  <si>
    <t>Nom de l'ACT</t>
  </si>
  <si>
    <t>I. La structure</t>
  </si>
  <si>
    <t>Personne à contacter</t>
  </si>
  <si>
    <t>2-  Identification de l'organisme gestionnaire</t>
  </si>
  <si>
    <t>N° FINESS de l'entité juridique de rattachement</t>
  </si>
  <si>
    <t>Structuration de l'établissement</t>
  </si>
  <si>
    <t>3-  Autres établissements et services gérés par la structure gestionnaire</t>
  </si>
  <si>
    <t>Oui/Non</t>
  </si>
  <si>
    <t>Précisez :</t>
  </si>
  <si>
    <t>Etablissement/service médico-social du secteur "personnes confrontées à des difficultés spécifiques"</t>
  </si>
  <si>
    <t xml:space="preserve">Etablissement/service médico-social </t>
  </si>
  <si>
    <t>4-  Frais de siège (article R314-87 CASF)</t>
  </si>
  <si>
    <t>Frais de siège</t>
  </si>
  <si>
    <t>5-  Evaluation</t>
  </si>
  <si>
    <t xml:space="preserve">Article R314-87 CASF : "Les budgets approuvés des établissements ou services (sociaux et médico-sociaux) peuvent comporter une quote-part de dépenses relatives aux frais de siège social de l'organisme gestionnaire. Cette faculté est suborndonnée à l'octroi d'une autorisation, délivrée à l'organisme gestionnaire par l'autorité désignée (...), qui fixe la nature des prestations, matérielles ou intellectuelles, qui ont vocation à être prises en compte". </t>
  </si>
  <si>
    <t>6-  Projet d'établissement</t>
  </si>
  <si>
    <t>Existe-t-il des critères d'admission formalisés dans le projet d'établissement ?</t>
  </si>
  <si>
    <t>Précisez lesquels</t>
  </si>
  <si>
    <t>7-  Partenariats/conventions</t>
  </si>
  <si>
    <t>Dont nombre de partenariats formalisés</t>
  </si>
  <si>
    <t>Précisez le nom des établissements/services/dispositifs avec lesquels une convention de partenariat est signée ainsi que l'objet de la convention</t>
  </si>
  <si>
    <t>Avec des structures médico-sociales du secteur "personnes confrontées à des difficultés spécifiques"</t>
  </si>
  <si>
    <t>Avec des structures/services sanitaires publics ou privés</t>
  </si>
  <si>
    <t>Avec des associations caritatives</t>
  </si>
  <si>
    <t>Avec des services/dispositifs culturels ou de loisir</t>
  </si>
  <si>
    <t xml:space="preserve">II. MOYENS FINANCIERS DU DISPOSTIF ACT </t>
  </si>
  <si>
    <t>Montant total annuel de l'aide en nature attribuée aux personnes accompagnées</t>
  </si>
  <si>
    <t xml:space="preserve">Décriptions des aides financières et en nature attribuées aux personnes accompagnées ou à leurs accompagnants : </t>
  </si>
  <si>
    <t>Vacations (en ETPT)</t>
  </si>
  <si>
    <t>Médecin généraliste</t>
  </si>
  <si>
    <t>Infirmier diplomé d'état (IDE)</t>
  </si>
  <si>
    <t>Aide-soignant</t>
  </si>
  <si>
    <t>Auxilaire de soins</t>
  </si>
  <si>
    <t>Kinésithérapeuthe</t>
  </si>
  <si>
    <t>Educateur spécialisé</t>
  </si>
  <si>
    <t>Auxiliaire de vie sociale</t>
  </si>
  <si>
    <t>Aide médico-pshycologique</t>
  </si>
  <si>
    <t>Auxiliaire de puériculture</t>
  </si>
  <si>
    <t>Moniteur-éducateur</t>
  </si>
  <si>
    <t>Médiateur en santé/santé mentale</t>
  </si>
  <si>
    <t>Pair-aidant</t>
  </si>
  <si>
    <t>Maître de maison</t>
  </si>
  <si>
    <t xml:space="preserve">Enseignant en activités sportives adaptées </t>
  </si>
  <si>
    <t>Animateur</t>
  </si>
  <si>
    <t>Conseiller conjugal et familial</t>
  </si>
  <si>
    <t>Directeur</t>
  </si>
  <si>
    <t>Chef de service</t>
  </si>
  <si>
    <t>Comptable</t>
  </si>
  <si>
    <t>Veilleur de nuit</t>
  </si>
  <si>
    <t>Secrétaire</t>
  </si>
  <si>
    <t>Médecin spécialiste</t>
  </si>
  <si>
    <t>Chargé de mission logement</t>
  </si>
  <si>
    <t>Assistant de direction</t>
  </si>
  <si>
    <t>File Active : les personnes affectées par une maladie chronique occupant une place autorisée du dispostif ACT hors les murs (hors accompagnants)</t>
  </si>
  <si>
    <t>III. L'EQUIPE SALARIALE DU DISPOSITIF ACT</t>
  </si>
  <si>
    <r>
      <t xml:space="preserve">En nombre d'Equivalent Temps Plein Travaillé-ETPT au </t>
    </r>
    <r>
      <rPr>
        <sz val="9"/>
        <color rgb="FFFF0000"/>
        <rFont val="Calibri"/>
        <family val="2"/>
        <scheme val="minor"/>
      </rPr>
      <t>31/12</t>
    </r>
    <r>
      <rPr>
        <sz val="9"/>
        <color theme="1"/>
        <rFont val="Calibri"/>
        <family val="2"/>
        <scheme val="minor"/>
      </rPr>
      <t xml:space="preserve"> de l'année concernée
ETPT : un temps plein correspond à 35 heures par semaine (exemple : un mi-temps est compté 0,5 ETPT)</t>
    </r>
  </si>
  <si>
    <t>Montant total de la participation des résidents réellement enregistré comme produit</t>
  </si>
  <si>
    <t>Montant total annuel de l'aide financière attribuée aux personnes accompagnées</t>
  </si>
  <si>
    <t>Région</t>
  </si>
  <si>
    <t>Département</t>
  </si>
  <si>
    <t>Année</t>
  </si>
  <si>
    <t>N° FINESS de l'ACT</t>
  </si>
  <si>
    <t>Adresse</t>
  </si>
  <si>
    <t>Code postal</t>
  </si>
  <si>
    <t>Commune</t>
  </si>
  <si>
    <t>Téléphone</t>
  </si>
  <si>
    <t>Adresse électronique</t>
  </si>
  <si>
    <t>Site Internet</t>
  </si>
  <si>
    <t>LHSS, LAM, ACT un chez soi d'abord …</t>
  </si>
  <si>
    <t>CSAPA, CAARUD</t>
  </si>
  <si>
    <t>Secteur des personnes âgées</t>
  </si>
  <si>
    <t>Etablissement/service sanitaire</t>
  </si>
  <si>
    <t>SIAO, 115</t>
  </si>
  <si>
    <t>Service d'accompagnement social au logement, à l'insertion professionnelle</t>
  </si>
  <si>
    <t>Autre structure ou dispositif</t>
  </si>
  <si>
    <t>Si oui, date d'autorisation</t>
  </si>
  <si>
    <t>Échéance pour la mise en œuvre de l'obligation d'évaluation externe</t>
  </si>
  <si>
    <t>Date d'entrée en vigueur</t>
  </si>
  <si>
    <t>Date d'échéance</t>
  </si>
  <si>
    <t>Avec des structures médico-sociales spécialisées en addictologie</t>
  </si>
  <si>
    <t xml:space="preserve"> Avec des dispositifs d'accompagnement à la fin de vie/soins palliatifs</t>
  </si>
  <si>
    <t>Avec des CeGIDD</t>
  </si>
  <si>
    <t>Avec des dispositifs d'appui à la coordination (DAC)</t>
  </si>
  <si>
    <t>Avec des médecins généralistes libéraux</t>
  </si>
  <si>
    <t>Avec des infirmiers libéraux</t>
  </si>
  <si>
    <t>Avec des kinésithérapeuthes libéraux</t>
  </si>
  <si>
    <t>Avec des CPAM</t>
  </si>
  <si>
    <t>Avec des ambulances ou taxis conventionnés</t>
  </si>
  <si>
    <t>Avec des pharmacies</t>
  </si>
  <si>
    <t>Avec des laboratoires de biologie médicale</t>
  </si>
  <si>
    <t>Avec des centres d'imagerie médicale</t>
  </si>
  <si>
    <t>Avec des centres de vaccination</t>
  </si>
  <si>
    <t>Avec des établissements/services sociaux ou des gestionnaires de logements adaptés</t>
  </si>
  <si>
    <t>Avec l'administration pénitentiaire</t>
  </si>
  <si>
    <t>Avec des bailleurs</t>
  </si>
  <si>
    <t>Nombre d'heures dans l'année</t>
  </si>
  <si>
    <t>pour des réunions d'équipe</t>
  </si>
  <si>
    <t>pour des synthèses</t>
  </si>
  <si>
    <t>pour de l'analyse des pratiques</t>
  </si>
  <si>
    <t>Temps partagés entre membres de l'équipe :</t>
  </si>
  <si>
    <t>Commentaires (impact de la présence d'accompagnants, nouveaux accompagnements mis en place …)</t>
  </si>
  <si>
    <t>Nombre de personnes</t>
  </si>
  <si>
    <t>L'équipe dédiée est-elle structurée et stable ?</t>
  </si>
  <si>
    <t>Agent technique, ouvrier</t>
  </si>
  <si>
    <t>Professionnel de l'entretien des locaux</t>
  </si>
  <si>
    <r>
      <rPr>
        <b/>
        <sz val="11"/>
        <color theme="1"/>
        <rFont val="Calibri"/>
        <family val="2"/>
        <scheme val="minor"/>
      </rPr>
      <t>Dont</t>
    </r>
    <r>
      <rPr>
        <sz val="11"/>
        <color theme="1"/>
        <rFont val="Calibri"/>
        <family val="2"/>
        <scheme val="minor"/>
      </rPr>
      <t xml:space="preserve"> nombre de personnes allophones</t>
    </r>
  </si>
  <si>
    <t>Langues parlées par les personnes accompagnées allophones</t>
  </si>
  <si>
    <r>
      <rPr>
        <b/>
        <sz val="11"/>
        <color theme="1"/>
        <rFont val="Calibri"/>
        <family val="2"/>
        <scheme val="minor"/>
      </rPr>
      <t xml:space="preserve">dont </t>
    </r>
    <r>
      <rPr>
        <sz val="11"/>
        <color theme="1"/>
        <rFont val="Calibri"/>
        <family val="2"/>
        <scheme val="minor"/>
      </rPr>
      <t>nouveaux accompagants dans l'année</t>
    </r>
  </si>
  <si>
    <t>Nombre de personnes accompagnées (file active) ayant résidé dans l'année avec un ou plusieurs accompagnants</t>
  </si>
  <si>
    <t>Dont avec accompagnants(s) adulte(s) uniquement</t>
  </si>
  <si>
    <t>Dont avec accompagnants(s) adulte(s) et mineur(s)</t>
  </si>
  <si>
    <t>Dont avec accompagnants(s) mineur(s) uniquement</t>
  </si>
  <si>
    <t xml:space="preserve">IV. LA FILE ACTIVE </t>
  </si>
  <si>
    <t>1-  Capacité</t>
  </si>
  <si>
    <t>au 31/12 de l'année concernée (hors places accompagnant)</t>
  </si>
  <si>
    <t>2-  Modalités d'hébergement</t>
  </si>
  <si>
    <t>Nombre de places installées</t>
  </si>
  <si>
    <t>En hebergement individuel</t>
  </si>
  <si>
    <t>en hebergement semi-collectif</t>
  </si>
  <si>
    <t>en hébergement collectif</t>
  </si>
  <si>
    <t>Commentaires (impact de la présence des accompagnants…)</t>
  </si>
  <si>
    <t>Une présence est-elle assurée 24h/24 ?</t>
  </si>
  <si>
    <t>Existe-t-il un dispositif d'astreinte ?</t>
  </si>
  <si>
    <t>Nombre de places accessibles pour les personnes à mobilité réduite (tout accessible)</t>
  </si>
  <si>
    <t>V. CAPACITES ET MODALITES D'HEBERGEMENT</t>
  </si>
  <si>
    <t>Ces items ont pur l'objet de valoriser le travail d'ouverture des droits et d'insertion sociale réalisée en ACT</t>
  </si>
  <si>
    <t>Personne de nationalité française (CNI, passeport, sans document…)</t>
  </si>
  <si>
    <t>Personnes détenant la nationalité d'un pays membre de l'Union européenne</t>
  </si>
  <si>
    <t>Personnes originaires d'un autre pays en situation régulière</t>
  </si>
  <si>
    <t xml:space="preserve">Personnes  originaires d'un autre pays en situation irrégulière  </t>
  </si>
  <si>
    <t xml:space="preserve">Nombre de personnes bénéficiant d'une protection maladie de base </t>
  </si>
  <si>
    <t xml:space="preserve">Nombre de personnes ne bénéficiant pas d'une protection maladie de base </t>
  </si>
  <si>
    <t>Nombre de personnes bénéficiant d'une protection complémentaire</t>
  </si>
  <si>
    <t>Nombre de personnes ne bénéficiant pas d'une protection complémentaire</t>
  </si>
  <si>
    <t>Ressource principale : indiquez une seule source (la plus imortante) de revenus par personne. Pour un résident mineur, indiquez la ressource principale de la famille (des accompagnants) si possible.</t>
  </si>
  <si>
    <t>3- Ressources  (Ne pas tenir compte des accompagnants)</t>
  </si>
  <si>
    <t xml:space="preserve">Nombre de personnes ayant des revenus d'activité  (salaire et primes) ou de remplacement </t>
  </si>
  <si>
    <t xml:space="preserve">Nombre de personnes bénéficiant d'allocations ou assimilés </t>
  </si>
  <si>
    <t>En emploi (temps plein ou partiel)</t>
  </si>
  <si>
    <t>Scolarisé ou en formation</t>
  </si>
  <si>
    <t>En invalidité ou inaptitude au travail reconnue par la MDPH</t>
  </si>
  <si>
    <t>Sans activité professionnelle, ni scolarisation, ni formation</t>
  </si>
  <si>
    <t>Sans autorisation administrative de travailler</t>
  </si>
  <si>
    <t>Ne concerne que les professionnels mentionnés dans la partie III</t>
  </si>
  <si>
    <t>1- Pré-admission</t>
  </si>
  <si>
    <t>2- Modalités de l'accompagnement médico-psycho-social</t>
  </si>
  <si>
    <t>Nombre d'entretiens individuels dans l'année par type de professionnels (si plusieurs intervenants participent à l'entretien individuel, compter 1 par intervenant)</t>
  </si>
  <si>
    <t>Professionnels de la filière socio-éducative</t>
  </si>
  <si>
    <t>Directeur ou chef de service</t>
  </si>
  <si>
    <t>Autre, précisez</t>
  </si>
  <si>
    <t>Personnel paramédical</t>
  </si>
  <si>
    <t>Nombre d'entretiens individuels</t>
  </si>
  <si>
    <t>Nombre de personnes accompagnées concernés</t>
  </si>
  <si>
    <t>Précisez ces activités de groupes</t>
  </si>
  <si>
    <t>3- Soutien et suivi après la sortie du dispositif</t>
  </si>
  <si>
    <t>4- Intervention de prestataires extérieurs auprès des personnes accompagnées</t>
  </si>
  <si>
    <t>Nombre de personnes accompagnées (file active) nouvellement concernées dans l'année (hors changement de prestataires)</t>
  </si>
  <si>
    <t>Médecin généraliste (non médecin traitant)</t>
  </si>
  <si>
    <t xml:space="preserve"> Autres médecins spécialistes (chirurgie)</t>
  </si>
  <si>
    <t xml:space="preserve"> Autres médecins spécialistes (soins)</t>
  </si>
  <si>
    <t>5- Modalités d'intervention spécifique pour l'accueil des personnes sous main de justice</t>
  </si>
  <si>
    <t>Accès à la formation/alphabétisation</t>
  </si>
  <si>
    <t>Conseiller en insertion professionnelle</t>
  </si>
  <si>
    <t>Déficit immunitaire primitif grave nécessitant un traitement prolongé, infection par le VIH</t>
  </si>
  <si>
    <t>Tumeur maligne (cancer), affection maligne du tissu lymphatique ou hématopoïétique (exemple : lymphome)</t>
  </si>
  <si>
    <t>Diabète de type 1 et diabète de type 2 de l'adulte ou de l'enfant</t>
  </si>
  <si>
    <t>Néphropathie chronique grave et syndrome néphrotique primitif (insuffisance rénale)</t>
  </si>
  <si>
    <t>Insuffisance cardiaque grave, troubles du rythme graves, cardiopathies valvulaires graves, cardiopathies congénitales graves</t>
  </si>
  <si>
    <t>Accident vasculaire cérébral invalidant</t>
  </si>
  <si>
    <t>Formes graves des affections neurologiques et musculaires (dont myopathie), épilepsie grave</t>
  </si>
  <si>
    <t>Insuffisance respiratoire chronique grave (exemple : asthme grave)</t>
  </si>
  <si>
    <t>Affections psychiatriques de longue durée (exemples : dépression récurrente, troubles bipolaires)</t>
  </si>
  <si>
    <t>Tuberculose active, lèpre</t>
  </si>
  <si>
    <t>Cirrhoses</t>
  </si>
  <si>
    <t>Insuffisances médullaires et autres cytopénies chroniques</t>
  </si>
  <si>
    <t>Artériopathies chroniques avec manifestations ischémiques</t>
  </si>
  <si>
    <t>Bilharziose compliquée</t>
  </si>
  <si>
    <t>Hémoglobinopathies, hémolyses, chroniques constitutionnelles et acquises sévères</t>
  </si>
  <si>
    <t>Hémophilies et affections constitutionnelles de l'hémostase graves</t>
  </si>
  <si>
    <t>Maladie coronaire : infarctus du myocarde</t>
  </si>
  <si>
    <t>Maladie d'Alzheimer et autres démences</t>
  </si>
  <si>
    <t>Maladie de Parkinson</t>
  </si>
  <si>
    <t>Maladies métaboliques héréditaires nécessitant un traitement prolongé spécialisé</t>
  </si>
  <si>
    <t>Mucovisicdose</t>
  </si>
  <si>
    <t>Paraplégie</t>
  </si>
  <si>
    <t>Vascularites, lupus érythémateux systémique, sclérodermie systémique</t>
  </si>
  <si>
    <t>Polyarthrite rhumatoïde évolutive</t>
  </si>
  <si>
    <t>Rectocolite hémorragique et maladie de Crohn évolutives</t>
  </si>
  <si>
    <t>Sclérose en plaques</t>
  </si>
  <si>
    <t>Scoliose idiopathique structurale évolutive</t>
  </si>
  <si>
    <t>Spondylarthrite grave</t>
  </si>
  <si>
    <t>Suites de transplantation d'organe</t>
  </si>
  <si>
    <t>Addiction</t>
  </si>
  <si>
    <t>Pas de pathologie chronique</t>
  </si>
  <si>
    <t>Addictions</t>
  </si>
  <si>
    <t>Parmi les candidatures reçues dans l'année, combien de personnes étaient atteintes de plusieurs pathologies chroniques ?  
Voir les listes des pathologies ci-dessus</t>
  </si>
  <si>
    <t xml:space="preserve">Parmi les candidatures reçues dans l'année, combien de personnes présentaient des conduites addictives  ?   </t>
  </si>
  <si>
    <t>Nombre de personnes admises sur liste d'attente</t>
  </si>
  <si>
    <t>Services sociaux hospitaliers et autres établissements sanitaires publics ou privés</t>
  </si>
  <si>
    <t xml:space="preserve">SPIP ou USMP  </t>
  </si>
  <si>
    <t>Autre établissement au service de l'association ou du service</t>
  </si>
  <si>
    <r>
      <t>Professionnels du 1</t>
    </r>
    <r>
      <rPr>
        <vertAlign val="superscript"/>
        <sz val="11"/>
        <color theme="1"/>
        <rFont val="Calibri"/>
        <family val="2"/>
        <scheme val="minor"/>
      </rPr>
      <t>er</t>
    </r>
    <r>
      <rPr>
        <sz val="11"/>
        <color theme="1"/>
        <rFont val="Calibri"/>
        <family val="2"/>
        <scheme val="minor"/>
      </rPr>
      <t xml:space="preserve"> recours</t>
    </r>
  </si>
  <si>
    <t>115/La veille sociale/le SIAO</t>
  </si>
  <si>
    <t>Services spécialisés : prostitution…</t>
  </si>
  <si>
    <t>Nombre de refus car le dossier est hors critères médicaux (pas de pathologie chronique,  pas de nécessité de coordination médicale)</t>
  </si>
  <si>
    <t>Nombre de refus car la personne possède déjà un logement autonome</t>
  </si>
  <si>
    <t>Nombre de refus car une coordination médicale est déjà en place</t>
  </si>
  <si>
    <t>Nombre de refus car uniquement un besoin urgent d'un logement</t>
  </si>
  <si>
    <t>Dossiers de candidature encore en cours de traitement au 31/12</t>
  </si>
  <si>
    <t>Nombre de refus car le dossier est incomplet</t>
  </si>
  <si>
    <t>Nombre de refus car la personne n'a pas donné suite, une autre solution a été trouvée, la personne a refusé…</t>
  </si>
  <si>
    <t>Nombre de refus car la personne est originaire d'un autre département ou d'une autre région</t>
  </si>
  <si>
    <t>Nombre de personnes accompagnées de moins de 18 ans</t>
  </si>
  <si>
    <t>Nombre de personnes accompagnées entre 18 et 45 ans compris</t>
  </si>
  <si>
    <t>Nombre de personnes accompagnées entre 46 et 60 ans compris</t>
  </si>
  <si>
    <t>domiciliées dans le département</t>
  </si>
  <si>
    <t>domiciliées dans un autre département de la région</t>
  </si>
  <si>
    <t>domiciliées dans d'autres régions</t>
  </si>
  <si>
    <t>Sans domiciliation</t>
  </si>
  <si>
    <t>Infirmiers à domicile, SSIAD,  infirmiers libéraux, …</t>
  </si>
  <si>
    <t>Pharmacien, pharmacien à domicile</t>
  </si>
  <si>
    <t>3- Logement/hébergement avant l'admission (ne pas tenir compte des accompagnants)</t>
  </si>
  <si>
    <t>ayant un logement durable avant l'admission en ACT</t>
  </si>
  <si>
    <t>sans hebergement</t>
  </si>
  <si>
    <t xml:space="preserve">ayant un hébergement provisoire ou précaire ou dans un habitat indigne, incurique ou inaccessible </t>
  </si>
  <si>
    <t>4- Situation familiale (ne pas tenir compte des accompagnants)</t>
  </si>
  <si>
    <t>En couple</t>
  </si>
  <si>
    <t>5- Personnes sous main de justice ou sortant de prison (ne pas tenir compte des accompagnants)</t>
  </si>
  <si>
    <t>Obesité morbide</t>
  </si>
  <si>
    <t>7- Pratiques addictives relevant de problématiques pathologiques  (Ne pas tenir compte des accompagnants)</t>
  </si>
  <si>
    <t>Usage à risque ou nocif de tabac</t>
  </si>
  <si>
    <t>Usage à risque ou nocif de substances psychoactives</t>
  </si>
  <si>
    <t>Usage à risque ou nocif de médicaments</t>
  </si>
  <si>
    <t>Addiction non liée à un produit : jeux, internet, téléphone…</t>
  </si>
  <si>
    <t>1- Personnes accompagnées sorties dans l'année</t>
  </si>
  <si>
    <t>Répartiton des personnes sorties dans l'année (indiquez une seule solution par personne)</t>
  </si>
  <si>
    <t>Inscrire la situation d'hébergement à la sortie (excepté pour les personnes décédées), même de celles qui ont été exclues ou qui ont rompu leur contrat d'accompagnement</t>
  </si>
  <si>
    <t>ayant eu accès à un logement autonome avec  bail direct</t>
  </si>
  <si>
    <t xml:space="preserve">ayant accédé à un logement autonome avec bail glissant ou un logement accompagné </t>
  </si>
  <si>
    <t>ayant accédé à un hébergement perenne chez des proches</t>
  </si>
  <si>
    <t>ayant accédé à un hébergement provisoire ou précaire (chez des proches, en hôtel, hébergement d'urgence…)</t>
  </si>
  <si>
    <t>ayant été admis en hôpital psychiatrique</t>
  </si>
  <si>
    <t>ayant été admis dans un établissement de santé (hôpital, SSR…)</t>
  </si>
  <si>
    <t>sont également entrés dans un dispositif ACT hors les murs</t>
  </si>
  <si>
    <r>
      <t xml:space="preserve">Taux d'occupation  
</t>
    </r>
    <r>
      <rPr>
        <sz val="9"/>
        <color theme="1"/>
        <rFont val="Calibri"/>
        <family val="2"/>
        <scheme val="minor"/>
      </rPr>
      <t xml:space="preserve">(= nombre de journées d'occupation/ nombre de journées autorisées) </t>
    </r>
  </si>
  <si>
    <t>Commentaires (impact des accompagnants par exemple)</t>
  </si>
  <si>
    <t xml:space="preserve">Nombre de personnes accompagnées au 31/12 dans l'ACT (période totale, si allers-retours) </t>
  </si>
  <si>
    <t>Nombre de personnes sorties dans l'année  qui étaient accompagnées dans le dispositif depuis:</t>
  </si>
  <si>
    <t>ayant intégré un LAM</t>
  </si>
  <si>
    <t>Nombre de sortants :</t>
  </si>
  <si>
    <t>Educateur jeunes enfants</t>
  </si>
  <si>
    <t>Nombre de personnes accompagnées  bénéficiant de la reconnaissance ALD</t>
  </si>
  <si>
    <t>Nombre de personnes accompagnées ne bénéficiant pas de la reconnaissance ALD</t>
  </si>
  <si>
    <t>Hospitalisation à domicile, soin palliatif à domicile…</t>
  </si>
  <si>
    <t>Service pénitentiaire d'insertion et probation</t>
  </si>
  <si>
    <t>ayant été emprisonnés dans un établissement pénitenciaire</t>
  </si>
  <si>
    <t>TOTAL</t>
  </si>
  <si>
    <t>Nombre de personnes accompagnées ayant participé à ces activités de groupe</t>
  </si>
  <si>
    <t>Nombre de refus car la personne manque d'autonomie et/ou relève d'un autre dispostif</t>
  </si>
  <si>
    <t>6- Profil des personnes accompagnées en fonction de leur(s) pathologie(s) (Ne pas tenir compte des accompagnants)</t>
  </si>
  <si>
    <t>2- Orientations effectives après la sortie</t>
  </si>
  <si>
    <t>Personnes sorties dans l'année (file active) : situation à la sortie (personne décédée comprise)</t>
  </si>
  <si>
    <t>Indiquez une seule situation par personne</t>
  </si>
  <si>
    <t>Nombre d'entretiens de pré-admission dans l'année</t>
  </si>
  <si>
    <t>6- Descriptif qualitatif de l'activité</t>
  </si>
  <si>
    <t>Nombre de personnes accompagnées, admises dans l'année, orientées par :</t>
  </si>
  <si>
    <t>Ne pas considérer les infections non chroniques, les effets post-chirurgicaux, l'incontinence, la perte d'autonomie ... comme des comorbidités chroniques</t>
  </si>
  <si>
    <t>Plusieurs comorbidités peuvent être comptabilisées par personne</t>
  </si>
  <si>
    <t>Nombre de personnes ayant la comorbidité chronique suivante  :</t>
  </si>
  <si>
    <t xml:space="preserve">Nombre de personnes accompagnées : </t>
  </si>
  <si>
    <t>Etablissement social d'hébergement relevant du dispositif national d'accueil (DNA)</t>
  </si>
  <si>
    <t>Etablissement social d'hébergement du dispositif AHI</t>
  </si>
  <si>
    <t>ayant intégré un établissement social du dispositif AHI (CHRS, CHU)</t>
  </si>
  <si>
    <t>ayant intégré un établissement social du dispositif national d'accueil (DNA)</t>
  </si>
  <si>
    <t>Nombre de personnes accompagnées de 61 ans ou plus</t>
  </si>
  <si>
    <t>Nombre de refus car les modalités d'accueil ne permettent pas d'accueillir la personne</t>
  </si>
  <si>
    <t>8- Situation de handicap (ne pas tenir compte des accompagnants)</t>
  </si>
  <si>
    <t xml:space="preserve"> avec une situation de handicap reconnue par la MDPH</t>
  </si>
  <si>
    <t>Nombre de personnes accompagnées avec au moins une comorbidité chronique (hors addiction et situation de handicap)</t>
  </si>
  <si>
    <t>Situations de handicap</t>
  </si>
  <si>
    <t>Secteur des personnes en situation de handicap</t>
  </si>
  <si>
    <t>Avec des structures médico-sociales du secteur "personnes âgées" ou "personnes en situation de handicap"</t>
  </si>
  <si>
    <t>ayant intégré un établissement médico-social pour personnes en situation de handicap</t>
  </si>
  <si>
    <t>Etablissement ou service médico-social du secteur de l'addictologie</t>
  </si>
  <si>
    <t>Etablissement ou service médico-social du secteur des personnes en situation de handicap</t>
  </si>
  <si>
    <t>Equipe mobile santé précarité et maraude</t>
  </si>
  <si>
    <t>Lit d'accueil médicalisé (LAM)</t>
  </si>
  <si>
    <t>Lit halte soin santé (LHSS), LHSS mobiles, LHSS de jour</t>
  </si>
  <si>
    <t>ACT d'un autre gestionnaire</t>
  </si>
  <si>
    <t xml:space="preserve"> ACT hors les murs d'un autre ou du même gestionnaire</t>
  </si>
  <si>
    <t>Etablissement/service social relevant du secteur de l'accueil, de l'hébergement, de l'insertion ou du dispositif national d'accueil pour les demandeurs d'asile</t>
  </si>
  <si>
    <t>Service de prévention et d'accueil dont maraude</t>
  </si>
  <si>
    <t>Conseiller en économie sociale et familiale (CESF)</t>
  </si>
  <si>
    <t>Technitien de l'intervention sociale et familiale (TISF)</t>
  </si>
  <si>
    <t>Annexe 5 : Rapport d'activité 2023 des ACT - hébergement</t>
  </si>
  <si>
    <r>
      <t xml:space="preserve">Rapport d'Activité Standardisé Annuel 2024
Données </t>
    </r>
    <r>
      <rPr>
        <b/>
        <sz val="14"/>
        <color rgb="FFFF0000"/>
        <rFont val="Calibri"/>
        <family val="2"/>
        <scheme val="minor"/>
      </rPr>
      <t>2023</t>
    </r>
    <r>
      <rPr>
        <b/>
        <sz val="14"/>
        <color theme="1"/>
        <rFont val="Calibri"/>
        <family val="2"/>
        <scheme val="minor"/>
      </rPr>
      <t xml:space="preserve">
- Appartements de coordination thérapeutique -</t>
    </r>
  </si>
  <si>
    <t>Agent d'accueil</t>
  </si>
  <si>
    <t>Art-thérapeuthe, équithérapeuthe, canithérapeute, masseur…</t>
  </si>
  <si>
    <t>Existe t-il un service de suivi après la sortie du dispositif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</si>
</sst>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0\ &quot;€&quot;;[Red]\-#,##0\ &quot;€&quot;"/>
    <numFmt numFmtId="164" formatCode="#,##0_ ;[Red]\-#,##0\ "/>
    <numFmt numFmtId="165" formatCode="#,##0\ _€;[Red]\-#,##0\ _€"/>
    <numFmt numFmtId="166" formatCode="dd/mm/yy;@"/>
  </numFmts>
  <fonts count="24"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2"/>
      <color theme="1"/>
      <name val="Arial"/>
      <family val="2"/>
    </font>
    <font>
      <b/>
      <sz val="14"/>
      <color theme="1"/>
      <name val="Arial"/>
      <family val="2"/>
    </font>
    <font>
      <b/>
      <sz val="14"/>
      <color theme="1"/>
      <name val="Calibri"/>
      <family val="2"/>
      <scheme val="minor"/>
    </font>
    <font>
      <b/>
      <sz val="14"/>
      <color rgb="FFFF0000"/>
      <name val="Calibri"/>
      <family val="2"/>
      <scheme val="minor"/>
    </font>
    <font>
      <sz val="10"/>
      <color theme="1"/>
      <name val="Calibri"/>
      <family val="2"/>
      <scheme val="minor"/>
    </font>
    <font>
      <i/>
      <sz val="10"/>
      <color theme="1"/>
      <name val="Arial"/>
      <family val="2"/>
    </font>
    <font>
      <i/>
      <sz val="10"/>
      <color theme="1"/>
      <name val="Calibri"/>
      <family val="2"/>
      <scheme val="minor"/>
    </font>
    <font>
      <sz val="11"/>
      <name val="Calibri"/>
      <family val="2"/>
      <scheme val="minor"/>
    </font>
    <font>
      <b/>
      <sz val="11"/>
      <name val="Calibri"/>
      <family val="2"/>
      <scheme val="minor"/>
    </font>
    <font>
      <sz val="9"/>
      <color indexed="81"/>
      <name val="Tahoma"/>
      <family val="2"/>
    </font>
    <font>
      <i/>
      <sz val="12"/>
      <color theme="1"/>
      <name val="Arial"/>
      <family val="2"/>
    </font>
    <font>
      <sz val="9"/>
      <color rgb="FFFF0000"/>
      <name val="Calibri"/>
      <family val="2"/>
      <scheme val="minor"/>
    </font>
    <font>
      <sz val="10"/>
      <color rgb="FFFF0000"/>
      <name val="Calibri"/>
      <family val="2"/>
      <scheme val="minor"/>
    </font>
    <font>
      <b/>
      <sz val="10"/>
      <color theme="1"/>
      <name val="Calibri"/>
      <family val="2"/>
      <scheme val="minor"/>
    </font>
    <font>
      <u/>
      <sz val="10"/>
      <color theme="1"/>
      <name val="Calibri"/>
      <family val="2"/>
      <scheme val="minor"/>
    </font>
    <font>
      <b/>
      <sz val="9"/>
      <color indexed="81"/>
      <name val="Tahoma"/>
      <family val="2"/>
    </font>
    <font>
      <sz val="9"/>
      <color theme="1"/>
      <name val="Calibri"/>
      <family val="2"/>
      <scheme val="minor"/>
    </font>
    <font>
      <b/>
      <sz val="9"/>
      <color theme="1"/>
      <name val="Arial"/>
      <family val="2"/>
    </font>
    <font>
      <b/>
      <sz val="9"/>
      <color theme="1"/>
      <name val="Calibri"/>
      <family val="2"/>
      <scheme val="minor"/>
    </font>
    <font>
      <vertAlign val="superscript"/>
      <sz val="11"/>
      <color theme="1"/>
      <name val="Calibri"/>
      <family val="2"/>
      <scheme val="minor"/>
    </font>
  </fonts>
  <fills count="7">
    <fill>
      <patternFill patternType="none"/>
    </fill>
    <fill>
      <patternFill patternType="gray125"/>
    </fill>
    <fill>
      <patternFill patternType="solid">
        <fgColor rgb="FFDDD9C4"/>
        <bgColor indexed="64"/>
      </patternFill>
    </fill>
    <fill>
      <patternFill patternType="solid">
        <fgColor theme="0" tint="-0.14999847407452621"/>
        <bgColor indexed="64"/>
      </patternFill>
    </fill>
    <fill>
      <patternFill patternType="solid">
        <fgColor rgb="FFB1A0C7"/>
        <bgColor indexed="64"/>
      </patternFill>
    </fill>
    <fill>
      <patternFill patternType="solid">
        <fgColor theme="0" tint="-4.9989318521683403E-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top/>
      <bottom style="thin">
        <color theme="1" tint="0.34998626667073579"/>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3">
    <xf numFmtId="0" fontId="0" fillId="0" borderId="0"/>
    <xf numFmtId="0" fontId="4" fillId="2" borderId="0"/>
    <xf numFmtId="0" fontId="9" fillId="0" borderId="0">
      <alignment vertical="center"/>
    </xf>
  </cellStyleXfs>
  <cellXfs count="234">
    <xf numFmtId="0" fontId="0" fillId="0" borderId="0" xfId="0"/>
    <xf numFmtId="0" fontId="5" fillId="0" borderId="0" xfId="0" applyFont="1" applyAlignment="1">
      <alignment horizontal="center" vertical="center" wrapText="1"/>
    </xf>
    <xf numFmtId="0" fontId="0" fillId="0" borderId="0" xfId="0" applyAlignment="1">
      <alignment horizontal="right"/>
    </xf>
    <xf numFmtId="0" fontId="0" fillId="0" borderId="0" xfId="0" applyAlignment="1">
      <alignment horizontal="center"/>
    </xf>
    <xf numFmtId="0" fontId="0" fillId="0" borderId="1" xfId="0" applyBorder="1" applyAlignment="1">
      <alignment horizontal="right"/>
    </xf>
    <xf numFmtId="0" fontId="0" fillId="0" borderId="0" xfId="0" applyAlignment="1">
      <alignment vertical="center"/>
    </xf>
    <xf numFmtId="0" fontId="3" fillId="0" borderId="0" xfId="0" applyFont="1" applyAlignment="1">
      <alignment vertical="center"/>
    </xf>
    <xf numFmtId="0" fontId="0" fillId="0" borderId="0" xfId="0" applyAlignment="1">
      <alignment horizontal="left" vertical="center" wrapText="1"/>
    </xf>
    <xf numFmtId="0" fontId="8" fillId="0" borderId="0" xfId="0" applyFont="1" applyAlignment="1">
      <alignment horizontal="left" vertical="center" wrapText="1"/>
    </xf>
    <xf numFmtId="0" fontId="1" fillId="0" borderId="0" xfId="0" applyFont="1" applyAlignment="1">
      <alignment wrapText="1"/>
    </xf>
    <xf numFmtId="0" fontId="3" fillId="0" borderId="0" xfId="0" applyFont="1"/>
    <xf numFmtId="0" fontId="12" fillId="0" borderId="0" xfId="0" applyFont="1" applyAlignment="1">
      <alignment horizontal="right"/>
    </xf>
    <xf numFmtId="0" fontId="12" fillId="0" borderId="0" xfId="0" applyFont="1" applyAlignment="1">
      <alignment horizontal="center"/>
    </xf>
    <xf numFmtId="1" fontId="0" fillId="3" borderId="1" xfId="0" applyNumberFormat="1" applyFill="1" applyBorder="1" applyAlignment="1" applyProtection="1">
      <alignment horizontal="center" vertical="center"/>
      <protection locked="0"/>
    </xf>
    <xf numFmtId="0" fontId="10" fillId="0" borderId="0" xfId="2" applyFont="1">
      <alignment vertical="center"/>
    </xf>
    <xf numFmtId="1" fontId="0" fillId="0" borderId="0" xfId="0" applyNumberFormat="1" applyAlignment="1">
      <alignment horizontal="center"/>
    </xf>
    <xf numFmtId="0" fontId="3" fillId="0" borderId="0" xfId="0" applyFont="1" applyAlignment="1">
      <alignment horizontal="center"/>
    </xf>
    <xf numFmtId="1" fontId="0" fillId="0" borderId="1" xfId="0" applyNumberFormat="1" applyBorder="1" applyAlignment="1">
      <alignment horizontal="center" vertical="center"/>
    </xf>
    <xf numFmtId="0" fontId="0" fillId="0" borderId="0" xfId="0" applyAlignment="1">
      <alignment horizontal="right" vertical="center" wrapText="1"/>
    </xf>
    <xf numFmtId="1" fontId="0" fillId="0" borderId="0" xfId="0" applyNumberFormat="1" applyAlignment="1" applyProtection="1">
      <alignment horizontal="center" vertical="center"/>
      <protection locked="0"/>
    </xf>
    <xf numFmtId="1" fontId="3" fillId="0" borderId="0" xfId="0" applyNumberFormat="1" applyFont="1" applyAlignment="1">
      <alignment horizontal="center"/>
    </xf>
    <xf numFmtId="0" fontId="0" fillId="0" borderId="0" xfId="0" applyAlignment="1">
      <alignment vertical="center" wrapText="1"/>
    </xf>
    <xf numFmtId="0" fontId="14" fillId="0" borderId="0" xfId="0" applyFont="1" applyAlignment="1">
      <alignment vertical="center"/>
    </xf>
    <xf numFmtId="0" fontId="8" fillId="0" borderId="0" xfId="0" applyFont="1" applyAlignment="1">
      <alignment vertical="center"/>
    </xf>
    <xf numFmtId="0" fontId="0" fillId="0" borderId="6" xfId="0" applyBorder="1" applyAlignment="1">
      <alignment vertical="center" wrapText="1"/>
    </xf>
    <xf numFmtId="0" fontId="0" fillId="0" borderId="0" xfId="0" applyAlignment="1" applyProtection="1">
      <alignment vertical="center" wrapText="1"/>
      <protection locked="0"/>
    </xf>
    <xf numFmtId="1" fontId="0" fillId="6" borderId="5" xfId="0" applyNumberFormat="1" applyFill="1" applyBorder="1" applyAlignment="1">
      <alignment horizontal="center" vertical="center"/>
    </xf>
    <xf numFmtId="0" fontId="16" fillId="0" borderId="0" xfId="0" applyFont="1" applyAlignment="1">
      <alignment vertical="center" wrapText="1"/>
    </xf>
    <xf numFmtId="0" fontId="0" fillId="0" borderId="0" xfId="0" applyAlignment="1">
      <alignment horizontal="center" vertical="center"/>
    </xf>
    <xf numFmtId="0" fontId="8" fillId="0" borderId="0" xfId="0" applyFont="1" applyAlignment="1">
      <alignment vertical="center" wrapText="1"/>
    </xf>
    <xf numFmtId="0" fontId="15" fillId="0" borderId="0" xfId="0" applyFont="1" applyAlignment="1">
      <alignment vertical="center" wrapText="1"/>
    </xf>
    <xf numFmtId="0" fontId="8" fillId="0" borderId="6" xfId="0" applyFont="1" applyBorder="1" applyAlignment="1">
      <alignment vertical="center" wrapText="1"/>
    </xf>
    <xf numFmtId="2" fontId="0" fillId="3" borderId="1" xfId="0" applyNumberFormat="1" applyFill="1" applyBorder="1" applyAlignment="1" applyProtection="1">
      <alignment horizontal="center" vertical="center"/>
      <protection locked="0"/>
    </xf>
    <xf numFmtId="0" fontId="0" fillId="0" borderId="0" xfId="0" applyAlignment="1">
      <alignment horizontal="right" vertical="center"/>
    </xf>
    <xf numFmtId="0" fontId="0" fillId="6" borderId="0" xfId="0" applyFill="1" applyAlignment="1">
      <alignment horizontal="center"/>
    </xf>
    <xf numFmtId="164" fontId="0" fillId="3" borderId="1" xfId="0" applyNumberFormat="1" applyFill="1" applyBorder="1" applyAlignment="1" applyProtection="1">
      <alignment horizontal="center" vertical="center"/>
      <protection locked="0"/>
    </xf>
    <xf numFmtId="0" fontId="0" fillId="0" borderId="0" xfId="0" applyAlignment="1">
      <alignment horizontal="center" vertical="center" wrapText="1"/>
    </xf>
    <xf numFmtId="0" fontId="1" fillId="3" borderId="1" xfId="1" applyFont="1" applyFill="1" applyBorder="1" applyAlignment="1" applyProtection="1">
      <alignment horizontal="center" vertical="center"/>
      <protection locked="0"/>
    </xf>
    <xf numFmtId="0" fontId="0" fillId="0" borderId="0" xfId="0" applyAlignment="1">
      <alignment wrapText="1"/>
    </xf>
    <xf numFmtId="1" fontId="16" fillId="0" borderId="0" xfId="0" applyNumberFormat="1" applyFont="1" applyAlignment="1">
      <alignment vertical="center" wrapText="1"/>
    </xf>
    <xf numFmtId="0" fontId="8" fillId="0" borderId="0" xfId="0" applyFont="1" applyAlignment="1">
      <alignment horizontal="center" vertical="center" wrapText="1"/>
    </xf>
    <xf numFmtId="49" fontId="0" fillId="0" borderId="0" xfId="0" applyNumberFormat="1" applyAlignment="1">
      <alignment vertical="center"/>
    </xf>
    <xf numFmtId="49" fontId="0" fillId="3" borderId="1" xfId="0" applyNumberFormat="1" applyFill="1" applyBorder="1" applyAlignment="1" applyProtection="1">
      <alignment horizontal="center" vertical="center"/>
      <protection locked="0"/>
    </xf>
    <xf numFmtId="0" fontId="20" fillId="0" borderId="0" xfId="0" applyFont="1" applyAlignment="1">
      <alignment horizontal="center" vertical="center"/>
    </xf>
    <xf numFmtId="0" fontId="20" fillId="0" borderId="0" xfId="0" applyFont="1"/>
    <xf numFmtId="49" fontId="0" fillId="0" borderId="0" xfId="0" applyNumberFormat="1" applyAlignment="1">
      <alignment horizontal="right" vertical="center" wrapText="1"/>
    </xf>
    <xf numFmtId="0" fontId="20" fillId="0" borderId="0" xfId="0" applyFont="1" applyAlignment="1">
      <alignment vertical="center"/>
    </xf>
    <xf numFmtId="0" fontId="0" fillId="3" borderId="1" xfId="0" applyFill="1" applyBorder="1"/>
    <xf numFmtId="49" fontId="0" fillId="0" borderId="0" xfId="0" applyNumberFormat="1"/>
    <xf numFmtId="49" fontId="0" fillId="3" borderId="1" xfId="0" applyNumberFormat="1" applyFill="1" applyBorder="1" applyAlignment="1">
      <alignment horizontal="center" vertical="center"/>
    </xf>
    <xf numFmtId="14"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20" fillId="0" borderId="0" xfId="0" applyFont="1" applyAlignment="1">
      <alignment horizontal="center" vertical="center" wrapText="1"/>
    </xf>
    <xf numFmtId="49" fontId="20" fillId="0" borderId="0" xfId="0" applyNumberFormat="1" applyFont="1" applyAlignment="1">
      <alignment horizontal="center" vertical="center" wrapText="1"/>
    </xf>
    <xf numFmtId="1" fontId="0" fillId="3" borderId="1" xfId="0" applyNumberFormat="1" applyFill="1" applyBorder="1" applyAlignment="1">
      <alignment horizontal="center" vertical="center"/>
    </xf>
    <xf numFmtId="6" fontId="0" fillId="3" borderId="1" xfId="0" applyNumberFormat="1" applyFill="1" applyBorder="1" applyAlignment="1" applyProtection="1">
      <alignment horizontal="center" vertical="center"/>
      <protection locked="0"/>
    </xf>
    <xf numFmtId="0" fontId="0" fillId="0" borderId="0" xfId="0" applyAlignment="1" applyProtection="1">
      <alignment horizontal="center" vertical="center"/>
      <protection locked="0"/>
    </xf>
    <xf numFmtId="2" fontId="0" fillId="3" borderId="9" xfId="0" applyNumberFormat="1" applyFill="1" applyBorder="1" applyAlignment="1" applyProtection="1">
      <alignment horizontal="center" vertical="center"/>
      <protection locked="0"/>
    </xf>
    <xf numFmtId="165" fontId="0" fillId="0" borderId="0" xfId="0" applyNumberFormat="1" applyAlignment="1" applyProtection="1">
      <alignment horizontal="center"/>
      <protection locked="0"/>
    </xf>
    <xf numFmtId="165" fontId="0" fillId="3" borderId="1" xfId="0" applyNumberFormat="1" applyFill="1" applyBorder="1" applyAlignment="1" applyProtection="1">
      <alignment horizontal="center" vertical="center"/>
      <protection locked="0"/>
    </xf>
    <xf numFmtId="2" fontId="11" fillId="0" borderId="1" xfId="0" applyNumberFormat="1" applyFont="1" applyBorder="1" applyAlignment="1">
      <alignment horizontal="center" vertical="center"/>
    </xf>
    <xf numFmtId="2" fontId="12" fillId="0" borderId="1" xfId="0" applyNumberFormat="1" applyFont="1" applyBorder="1" applyAlignment="1">
      <alignment horizontal="center" vertical="center"/>
    </xf>
    <xf numFmtId="0" fontId="20" fillId="0" borderId="1" xfId="0" applyFont="1" applyBorder="1" applyAlignment="1">
      <alignment horizontal="center" vertical="center" wrapText="1"/>
    </xf>
    <xf numFmtId="0" fontId="21" fillId="0" borderId="1" xfId="0" applyFont="1" applyBorder="1" applyAlignment="1">
      <alignment horizontal="center" vertical="center" wrapText="1"/>
    </xf>
    <xf numFmtId="0" fontId="22" fillId="0" borderId="0" xfId="0" applyFont="1" applyAlignment="1">
      <alignment vertical="center"/>
    </xf>
    <xf numFmtId="1" fontId="0" fillId="0" borderId="0" xfId="0" applyNumberFormat="1" applyAlignment="1">
      <alignment horizontal="center" vertical="center"/>
    </xf>
    <xf numFmtId="164" fontId="0" fillId="0" borderId="0" xfId="0" applyNumberFormat="1" applyAlignment="1" applyProtection="1">
      <alignment horizontal="center" vertical="center"/>
      <protection locked="0"/>
    </xf>
    <xf numFmtId="49" fontId="0" fillId="6" borderId="0" xfId="0" applyNumberFormat="1" applyFill="1" applyAlignment="1" applyProtection="1">
      <alignment horizontal="center" vertical="center" wrapText="1"/>
      <protection locked="0"/>
    </xf>
    <xf numFmtId="0" fontId="0" fillId="3" borderId="9" xfId="0" applyFill="1" applyBorder="1" applyAlignment="1" applyProtection="1">
      <alignment horizontal="center" vertical="center"/>
      <protection locked="0"/>
    </xf>
    <xf numFmtId="0" fontId="0" fillId="3" borderId="1" xfId="0" applyFill="1" applyBorder="1" applyAlignment="1" applyProtection="1">
      <alignment horizontal="center" vertical="center"/>
      <protection locked="0"/>
    </xf>
    <xf numFmtId="49" fontId="0" fillId="0" borderId="0" xfId="0" applyNumberFormat="1" applyAlignment="1" applyProtection="1">
      <alignment horizontal="center" vertical="center"/>
      <protection locked="0"/>
    </xf>
    <xf numFmtId="0" fontId="0" fillId="0" borderId="2" xfId="0" applyBorder="1" applyAlignment="1">
      <alignment horizontal="right"/>
    </xf>
    <xf numFmtId="0" fontId="2" fillId="0" borderId="0" xfId="0" applyFont="1" applyAlignment="1">
      <alignment vertical="center" wrapText="1"/>
    </xf>
    <xf numFmtId="1" fontId="0" fillId="0" borderId="0" xfId="0" applyNumberFormat="1"/>
    <xf numFmtId="0" fontId="1" fillId="0" borderId="0" xfId="1" applyFont="1" applyFill="1" applyAlignment="1" applyProtection="1">
      <alignment horizontal="center" vertical="center"/>
      <protection locked="0"/>
    </xf>
    <xf numFmtId="0" fontId="16" fillId="0" borderId="0" xfId="0" applyFont="1" applyAlignment="1">
      <alignment horizontal="center" vertical="center"/>
    </xf>
    <xf numFmtId="0" fontId="8" fillId="0" borderId="0" xfId="0" applyFont="1" applyAlignment="1">
      <alignment horizontal="center" vertical="center"/>
    </xf>
    <xf numFmtId="2" fontId="11" fillId="0" borderId="0" xfId="0" applyNumberFormat="1" applyFont="1" applyAlignment="1">
      <alignment horizontal="center" vertical="center"/>
    </xf>
    <xf numFmtId="166" fontId="0" fillId="3" borderId="1" xfId="0" applyNumberFormat="1" applyFill="1" applyBorder="1" applyAlignment="1">
      <alignment horizontal="center" vertical="center"/>
    </xf>
    <xf numFmtId="0" fontId="0" fillId="0" borderId="0" xfId="0"/>
    <xf numFmtId="0" fontId="6" fillId="0" borderId="0" xfId="0" applyFont="1" applyAlignment="1">
      <alignment horizontal="center"/>
    </xf>
    <xf numFmtId="0" fontId="15" fillId="0" borderId="0" xfId="0" applyFont="1" applyAlignment="1">
      <alignment vertical="center" wrapText="1"/>
    </xf>
    <xf numFmtId="0" fontId="0" fillId="0" borderId="0" xfId="0"/>
    <xf numFmtId="1" fontId="0" fillId="3" borderId="1" xfId="0" applyNumberFormat="1" applyFill="1" applyBorder="1" applyAlignment="1" applyProtection="1">
      <alignment horizontal="center" vertical="center"/>
      <protection locked="0"/>
    </xf>
    <xf numFmtId="0" fontId="0" fillId="0" borderId="0" xfId="0" applyAlignment="1">
      <alignment vertical="center" wrapText="1"/>
    </xf>
    <xf numFmtId="1" fontId="0" fillId="0" borderId="0" xfId="0" applyNumberFormat="1"/>
    <xf numFmtId="0" fontId="6" fillId="0" borderId="0" xfId="0" applyFont="1" applyAlignment="1">
      <alignment horizontal="center"/>
    </xf>
    <xf numFmtId="0" fontId="0" fillId="0" borderId="1" xfId="0" applyBorder="1" applyAlignment="1">
      <alignment horizontal="right" vertical="center" wrapText="1"/>
    </xf>
    <xf numFmtId="0" fontId="20" fillId="0" borderId="6" xfId="0" applyFont="1" applyBorder="1" applyAlignment="1">
      <alignment vertical="center" wrapText="1"/>
    </xf>
    <xf numFmtId="0" fontId="20" fillId="0" borderId="0" xfId="0" applyFont="1"/>
    <xf numFmtId="0" fontId="0" fillId="0" borderId="1" xfId="0" applyBorder="1" applyAlignment="1">
      <alignment horizontal="right" vertical="center"/>
    </xf>
    <xf numFmtId="0" fontId="20" fillId="0" borderId="8" xfId="2" applyFont="1" applyBorder="1" applyAlignment="1">
      <alignment vertical="center" wrapText="1"/>
    </xf>
    <xf numFmtId="0" fontId="20" fillId="0" borderId="0" xfId="0" applyFont="1" applyAlignment="1">
      <alignment wrapText="1"/>
    </xf>
    <xf numFmtId="0" fontId="0" fillId="0" borderId="3" xfId="0" applyBorder="1" applyAlignment="1">
      <alignment horizontal="right" vertical="center" wrapText="1"/>
    </xf>
    <xf numFmtId="0" fontId="0" fillId="0" borderId="4" xfId="0" applyBorder="1" applyAlignment="1">
      <alignment horizontal="right" vertical="center" wrapText="1"/>
    </xf>
    <xf numFmtId="0" fontId="0" fillId="0" borderId="5" xfId="0" applyBorder="1" applyAlignment="1">
      <alignment horizontal="right" vertical="center" wrapText="1"/>
    </xf>
    <xf numFmtId="0" fontId="0" fillId="0" borderId="1" xfId="0" applyBorder="1" applyAlignment="1">
      <alignment vertical="center"/>
    </xf>
    <xf numFmtId="0" fontId="0" fillId="4" borderId="0" xfId="0" applyFill="1" applyAlignment="1">
      <alignment horizontal="center" vertical="center"/>
    </xf>
    <xf numFmtId="0" fontId="0" fillId="0" borderId="0" xfId="0" applyAlignment="1">
      <alignment horizontal="center"/>
    </xf>
    <xf numFmtId="0" fontId="0" fillId="3" borderId="1" xfId="0" applyFill="1" applyBorder="1" applyAlignment="1" applyProtection="1">
      <alignment horizontal="left" vertical="center" wrapText="1"/>
      <protection locked="0"/>
    </xf>
    <xf numFmtId="0" fontId="0" fillId="0" borderId="1" xfId="0" applyBorder="1" applyAlignment="1" applyProtection="1">
      <alignment vertical="center" wrapText="1"/>
      <protection locked="0"/>
    </xf>
    <xf numFmtId="49" fontId="1" fillId="3" borderId="1" xfId="1" applyNumberFormat="1" applyFont="1" applyFill="1" applyBorder="1" applyAlignment="1" applyProtection="1">
      <alignment horizontal="center" vertical="center"/>
      <protection locked="0"/>
    </xf>
    <xf numFmtId="0" fontId="0" fillId="0" borderId="1" xfId="0" applyBorder="1" applyAlignment="1">
      <alignment vertical="center" wrapText="1"/>
    </xf>
    <xf numFmtId="0" fontId="6" fillId="0" borderId="0" xfId="0" applyFont="1" applyAlignment="1">
      <alignment horizontal="center" vertical="center" wrapText="1"/>
    </xf>
    <xf numFmtId="0" fontId="0" fillId="0" borderId="0" xfId="0" applyAlignment="1">
      <alignment horizontal="center" vertical="center" wrapText="1"/>
    </xf>
    <xf numFmtId="0" fontId="1" fillId="3" borderId="1" xfId="1" applyFont="1" applyFill="1" applyBorder="1" applyAlignment="1" applyProtection="1">
      <alignment horizontal="center" vertical="center"/>
      <protection locked="0"/>
    </xf>
    <xf numFmtId="49" fontId="0" fillId="3" borderId="3" xfId="0" applyNumberFormat="1" applyFill="1" applyBorder="1" applyAlignment="1" applyProtection="1">
      <alignment horizontal="center" vertical="center"/>
      <protection locked="0"/>
    </xf>
    <xf numFmtId="49" fontId="0" fillId="3" borderId="4" xfId="0" applyNumberFormat="1" applyFill="1" applyBorder="1" applyAlignment="1" applyProtection="1">
      <alignment horizontal="center" vertical="center"/>
      <protection locked="0"/>
    </xf>
    <xf numFmtId="49" fontId="0" fillId="0" borderId="4" xfId="0" applyNumberFormat="1" applyBorder="1" applyAlignment="1" applyProtection="1">
      <alignment horizontal="center" vertical="center"/>
      <protection locked="0"/>
    </xf>
    <xf numFmtId="49" fontId="0" fillId="0" borderId="5" xfId="0" applyNumberFormat="1" applyBorder="1" applyAlignment="1" applyProtection="1">
      <alignment horizontal="center" vertical="center"/>
      <protection locked="0"/>
    </xf>
    <xf numFmtId="49" fontId="0" fillId="3" borderId="5" xfId="0" applyNumberFormat="1" applyFill="1" applyBorder="1" applyAlignment="1" applyProtection="1">
      <alignment horizontal="center" vertical="center"/>
      <protection locked="0"/>
    </xf>
    <xf numFmtId="0" fontId="8" fillId="0" borderId="0" xfId="0" applyFont="1" applyAlignment="1">
      <alignment horizontal="left" vertical="center" wrapText="1"/>
    </xf>
    <xf numFmtId="0" fontId="0" fillId="3" borderId="1" xfId="0" applyFill="1" applyBorder="1" applyAlignment="1" applyProtection="1">
      <alignment horizontal="center"/>
      <protection locked="0"/>
    </xf>
    <xf numFmtId="0" fontId="0" fillId="6" borderId="1" xfId="0" applyFill="1" applyBorder="1" applyAlignment="1">
      <alignment horizontal="center"/>
    </xf>
    <xf numFmtId="0" fontId="0" fillId="5" borderId="0" xfId="0" applyFill="1" applyAlignment="1">
      <alignment horizontal="center" vertical="center"/>
    </xf>
    <xf numFmtId="0" fontId="0" fillId="5" borderId="0" xfId="0" applyFill="1" applyAlignment="1">
      <alignment horizontal="center"/>
    </xf>
    <xf numFmtId="49" fontId="0" fillId="3" borderId="1" xfId="0" applyNumberFormat="1" applyFill="1" applyBorder="1" applyAlignment="1" applyProtection="1">
      <alignment horizontal="center" vertical="center" wrapText="1"/>
      <protection locked="0"/>
    </xf>
    <xf numFmtId="0" fontId="0" fillId="0" borderId="1" xfId="0" applyBorder="1" applyAlignment="1">
      <alignment horizontal="center" vertical="center" wrapText="1"/>
    </xf>
    <xf numFmtId="49" fontId="0" fillId="3" borderId="1" xfId="0" applyNumberFormat="1" applyFill="1" applyBorder="1" applyAlignment="1" applyProtection="1">
      <alignment horizontal="left" vertical="center" wrapText="1"/>
      <protection locked="0"/>
    </xf>
    <xf numFmtId="49" fontId="0" fillId="0" borderId="1" xfId="0" applyNumberFormat="1" applyBorder="1" applyAlignment="1">
      <alignment wrapText="1"/>
    </xf>
    <xf numFmtId="49" fontId="0" fillId="3" borderId="1" xfId="0" applyNumberFormat="1" applyFill="1" applyBorder="1" applyAlignment="1" applyProtection="1">
      <alignment horizontal="center" vertical="center"/>
      <protection locked="0"/>
    </xf>
    <xf numFmtId="0" fontId="0" fillId="0" borderId="1" xfId="0" applyBorder="1" applyAlignment="1">
      <alignment horizontal="center" vertical="center"/>
    </xf>
    <xf numFmtId="49" fontId="0" fillId="0" borderId="1" xfId="0" applyNumberFormat="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horizontal="right" vertical="center" wrapText="1"/>
    </xf>
    <xf numFmtId="49" fontId="0" fillId="3" borderId="1" xfId="0" applyNumberFormat="1" applyFill="1" applyBorder="1" applyAlignment="1">
      <alignment horizontal="center" vertical="center" wrapText="1"/>
    </xf>
    <xf numFmtId="0" fontId="0" fillId="3" borderId="1" xfId="0" applyFill="1" applyBorder="1" applyAlignment="1" applyProtection="1">
      <alignment horizontal="right" vertical="center" wrapText="1"/>
      <protection locked="0"/>
    </xf>
    <xf numFmtId="0" fontId="0" fillId="3" borderId="1" xfId="0" applyFill="1" applyBorder="1" applyAlignment="1" applyProtection="1">
      <alignment vertical="center"/>
      <protection locked="0"/>
    </xf>
    <xf numFmtId="0" fontId="0" fillId="0" borderId="4" xfId="0" applyBorder="1" applyAlignment="1">
      <alignment vertical="center"/>
    </xf>
    <xf numFmtId="0" fontId="0" fillId="0" borderId="5" xfId="0" applyBorder="1" applyAlignment="1">
      <alignment vertical="center"/>
    </xf>
    <xf numFmtId="0" fontId="0" fillId="0" borderId="0" xfId="0" applyAlignment="1">
      <alignment horizontal="left" wrapText="1"/>
    </xf>
    <xf numFmtId="0" fontId="0" fillId="0" borderId="0" xfId="0" applyAlignment="1">
      <alignment wrapText="1"/>
    </xf>
    <xf numFmtId="0" fontId="0" fillId="0" borderId="1" xfId="0" applyBorder="1" applyAlignment="1">
      <alignment horizontal="right" wrapText="1"/>
    </xf>
    <xf numFmtId="0" fontId="0" fillId="0" borderId="6" xfId="0" applyBorder="1" applyAlignment="1">
      <alignment wrapText="1"/>
    </xf>
    <xf numFmtId="0" fontId="0" fillId="0" borderId="6" xfId="0" applyBorder="1"/>
    <xf numFmtId="0" fontId="0" fillId="0" borderId="1" xfId="0" applyBorder="1"/>
    <xf numFmtId="0" fontId="0" fillId="0" borderId="4" xfId="0" applyBorder="1"/>
    <xf numFmtId="1" fontId="0" fillId="3" borderId="3" xfId="0" applyNumberFormat="1" applyFill="1" applyBorder="1" applyAlignment="1" applyProtection="1">
      <alignment horizontal="center" vertical="center"/>
      <protection locked="0"/>
    </xf>
    <xf numFmtId="1" fontId="0" fillId="3" borderId="5" xfId="0" applyNumberFormat="1" applyFill="1" applyBorder="1" applyAlignment="1" applyProtection="1">
      <alignment horizontal="center" vertical="center"/>
      <protection locked="0"/>
    </xf>
    <xf numFmtId="0" fontId="20" fillId="0" borderId="0" xfId="0" applyFont="1" applyAlignment="1">
      <alignment horizontal="center" vertical="center" wrapText="1"/>
    </xf>
    <xf numFmtId="0" fontId="20" fillId="0" borderId="0" xfId="0" applyFont="1" applyAlignment="1">
      <alignment horizontal="center" wrapText="1"/>
    </xf>
    <xf numFmtId="0" fontId="20" fillId="0" borderId="0" xfId="2" applyFont="1" applyAlignment="1">
      <alignment vertical="center" wrapText="1"/>
    </xf>
    <xf numFmtId="0" fontId="16" fillId="0" borderId="0" xfId="0" applyFont="1" applyAlignment="1">
      <alignment horizontal="center" vertical="center" wrapText="1"/>
    </xf>
    <xf numFmtId="1" fontId="0" fillId="0" borderId="7" xfId="0" applyNumberFormat="1" applyBorder="1" applyAlignment="1">
      <alignment horizontal="center"/>
    </xf>
    <xf numFmtId="0" fontId="0" fillId="0" borderId="7" xfId="0" applyBorder="1" applyAlignment="1">
      <alignment horizontal="center"/>
    </xf>
    <xf numFmtId="0" fontId="3" fillId="0" borderId="6" xfId="0" applyFont="1" applyBorder="1" applyAlignment="1">
      <alignment vertical="center"/>
    </xf>
    <xf numFmtId="1" fontId="0" fillId="3" borderId="1" xfId="0" applyNumberFormat="1" applyFill="1" applyBorder="1" applyAlignment="1" applyProtection="1">
      <alignment horizontal="center" vertical="center"/>
      <protection locked="0"/>
    </xf>
    <xf numFmtId="0" fontId="0" fillId="0" borderId="1" xfId="0" applyBorder="1" applyAlignment="1" applyProtection="1">
      <alignment vertical="center"/>
      <protection locked="0"/>
    </xf>
    <xf numFmtId="1" fontId="0" fillId="0" borderId="7" xfId="0" applyNumberFormat="1" applyBorder="1" applyAlignment="1">
      <alignment horizontal="center" vertical="center"/>
    </xf>
    <xf numFmtId="0" fontId="0" fillId="0" borderId="7" xfId="0" applyBorder="1" applyAlignment="1">
      <alignment horizontal="center" vertical="center"/>
    </xf>
    <xf numFmtId="0" fontId="8" fillId="0" borderId="0" xfId="0" applyFont="1" applyAlignment="1">
      <alignment horizontal="center" vertical="center" wrapText="1"/>
    </xf>
    <xf numFmtId="49" fontId="20" fillId="0" borderId="0" xfId="0" applyNumberFormat="1" applyFont="1" applyAlignment="1">
      <alignment vertical="center" wrapText="1"/>
    </xf>
    <xf numFmtId="49" fontId="20" fillId="0" borderId="0" xfId="0" applyNumberFormat="1" applyFont="1" applyAlignment="1">
      <alignment wrapText="1"/>
    </xf>
    <xf numFmtId="1" fontId="0" fillId="3" borderId="1" xfId="0" applyNumberFormat="1" applyFill="1" applyBorder="1" applyAlignment="1">
      <alignment horizontal="center" vertical="center"/>
    </xf>
    <xf numFmtId="0" fontId="0" fillId="0" borderId="6" xfId="0" applyBorder="1" applyAlignment="1">
      <alignment vertical="center" wrapText="1"/>
    </xf>
    <xf numFmtId="0" fontId="0" fillId="0" borderId="1" xfId="0" applyBorder="1" applyAlignment="1">
      <alignment horizontal="left" vertical="center" wrapText="1"/>
    </xf>
    <xf numFmtId="49" fontId="11" fillId="0" borderId="1" xfId="0" applyNumberFormat="1" applyFont="1" applyBorder="1" applyAlignment="1" applyProtection="1">
      <alignment horizontal="right" vertical="center" wrapText="1"/>
      <protection locked="0"/>
    </xf>
    <xf numFmtId="49" fontId="11" fillId="0" borderId="1" xfId="0" applyNumberFormat="1" applyFont="1" applyBorder="1" applyAlignment="1">
      <alignment horizontal="right" wrapText="1"/>
    </xf>
    <xf numFmtId="49" fontId="11" fillId="0" borderId="2" xfId="0" applyNumberFormat="1" applyFont="1" applyBorder="1" applyAlignment="1" applyProtection="1">
      <alignment horizontal="right" wrapText="1"/>
      <protection locked="0"/>
    </xf>
    <xf numFmtId="49" fontId="11" fillId="0" borderId="0" xfId="0" applyNumberFormat="1" applyFont="1" applyAlignment="1" applyProtection="1">
      <alignment horizontal="right" wrapText="1"/>
      <protection locked="0"/>
    </xf>
    <xf numFmtId="1" fontId="0" fillId="0" borderId="0" xfId="0" applyNumberFormat="1"/>
    <xf numFmtId="0" fontId="0" fillId="0" borderId="0" xfId="0"/>
    <xf numFmtId="0" fontId="3" fillId="0" borderId="1" xfId="0" applyFont="1" applyBorder="1" applyAlignment="1">
      <alignment horizontal="right" vertical="center" wrapText="1"/>
    </xf>
    <xf numFmtId="0" fontId="8" fillId="0" borderId="1" xfId="0" applyFont="1" applyBorder="1" applyAlignment="1">
      <alignment horizontal="right" vertical="center" wrapText="1"/>
    </xf>
    <xf numFmtId="0" fontId="20" fillId="0" borderId="0" xfId="0" applyFont="1" applyAlignment="1">
      <alignment vertical="center" wrapText="1"/>
    </xf>
    <xf numFmtId="0" fontId="0" fillId="0" borderId="0" xfId="0" applyAlignment="1">
      <alignment vertical="center" wrapText="1"/>
    </xf>
    <xf numFmtId="49" fontId="0" fillId="3" borderId="1" xfId="0" applyNumberFormat="1" applyFill="1" applyBorder="1" applyAlignment="1">
      <alignment horizontal="left" vertical="center" wrapText="1"/>
    </xf>
    <xf numFmtId="0" fontId="0" fillId="3" borderId="1" xfId="0" applyFill="1" applyBorder="1" applyAlignment="1" applyProtection="1">
      <alignment vertical="center" wrapText="1"/>
      <protection locked="0"/>
    </xf>
    <xf numFmtId="0" fontId="8" fillId="3" borderId="3" xfId="0" applyFont="1" applyFill="1" applyBorder="1" applyAlignment="1" applyProtection="1">
      <alignment horizontal="right" vertical="center" wrapText="1"/>
      <protection locked="0"/>
    </xf>
    <xf numFmtId="0" fontId="8" fillId="3" borderId="5" xfId="0" applyFont="1" applyFill="1" applyBorder="1" applyAlignment="1" applyProtection="1">
      <alignment horizontal="right" vertical="center" wrapText="1"/>
      <protection locked="0"/>
    </xf>
    <xf numFmtId="0" fontId="8" fillId="0" borderId="3" xfId="0" applyFont="1" applyBorder="1" applyAlignment="1">
      <alignment horizontal="right" vertical="center" wrapText="1"/>
    </xf>
    <xf numFmtId="0" fontId="8" fillId="0" borderId="5" xfId="0" applyFont="1" applyBorder="1" applyAlignment="1">
      <alignment horizontal="right" vertical="center" wrapText="1"/>
    </xf>
    <xf numFmtId="0" fontId="8" fillId="3" borderId="1" xfId="0" applyFont="1" applyFill="1" applyBorder="1" applyAlignment="1" applyProtection="1">
      <alignment horizontal="right" vertical="center" wrapText="1"/>
      <protection locked="0"/>
    </xf>
    <xf numFmtId="0" fontId="15" fillId="0" borderId="0" xfId="0" applyFont="1" applyAlignment="1">
      <alignment vertical="center" wrapText="1"/>
    </xf>
    <xf numFmtId="0" fontId="0" fillId="0" borderId="0" xfId="0" applyAlignment="1">
      <alignment horizontal="left" vertical="center" wrapText="1"/>
    </xf>
    <xf numFmtId="0" fontId="0" fillId="0" borderId="4" xfId="0" applyBorder="1" applyAlignment="1">
      <alignment vertical="center" wrapText="1"/>
    </xf>
    <xf numFmtId="0" fontId="0" fillId="0" borderId="5" xfId="0" applyBorder="1" applyAlignment="1">
      <alignment vertical="center" wrapText="1"/>
    </xf>
    <xf numFmtId="0" fontId="15" fillId="0" borderId="0" xfId="0" applyFont="1" applyAlignment="1">
      <alignment horizontal="center" vertical="center" wrapText="1"/>
    </xf>
    <xf numFmtId="0" fontId="0" fillId="0" borderId="4" xfId="0" applyBorder="1" applyAlignment="1">
      <alignment horizontal="right" wrapText="1"/>
    </xf>
    <xf numFmtId="0" fontId="0" fillId="0" borderId="5" xfId="0" applyBorder="1" applyAlignment="1">
      <alignment wrapText="1"/>
    </xf>
    <xf numFmtId="0" fontId="2" fillId="0" borderId="0" xfId="0" applyFont="1" applyAlignment="1">
      <alignment vertical="center" wrapText="1"/>
    </xf>
    <xf numFmtId="0" fontId="0" fillId="6" borderId="3" xfId="0" applyFill="1" applyBorder="1" applyAlignment="1">
      <alignment horizontal="right" vertical="center" wrapText="1"/>
    </xf>
    <xf numFmtId="0" fontId="0" fillId="6" borderId="4" xfId="0" applyFill="1" applyBorder="1" applyAlignment="1">
      <alignment horizontal="right" vertical="center" wrapText="1"/>
    </xf>
    <xf numFmtId="0" fontId="0" fillId="6" borderId="5" xfId="0" applyFill="1" applyBorder="1" applyAlignment="1">
      <alignment horizontal="right" vertical="center" wrapText="1"/>
    </xf>
    <xf numFmtId="0" fontId="0" fillId="5" borderId="0" xfId="0" applyFill="1" applyAlignment="1">
      <alignment horizontal="center" vertical="center" wrapText="1"/>
    </xf>
    <xf numFmtId="0" fontId="20" fillId="0" borderId="3" xfId="0" applyFont="1" applyBorder="1" applyAlignment="1">
      <alignment horizontal="right" vertical="center" wrapText="1"/>
    </xf>
    <xf numFmtId="0" fontId="20" fillId="0" borderId="5" xfId="0" applyFont="1" applyBorder="1" applyAlignment="1">
      <alignment horizontal="right" vertical="center" wrapText="1"/>
    </xf>
    <xf numFmtId="0" fontId="0" fillId="3" borderId="10" xfId="0" applyFill="1" applyBorder="1" applyAlignment="1" applyProtection="1">
      <alignment horizontal="left" vertical="center" wrapText="1"/>
      <protection locked="0"/>
    </xf>
    <xf numFmtId="0" fontId="0" fillId="3" borderId="7" xfId="0" applyFill="1" applyBorder="1" applyAlignment="1" applyProtection="1">
      <alignment horizontal="left" vertical="center" wrapText="1"/>
      <protection locked="0"/>
    </xf>
    <xf numFmtId="0" fontId="0" fillId="3" borderId="14" xfId="0" applyFill="1" applyBorder="1" applyAlignment="1" applyProtection="1">
      <alignment horizontal="left" vertical="center" wrapText="1"/>
      <protection locked="0"/>
    </xf>
    <xf numFmtId="0" fontId="0" fillId="3" borderId="2" xfId="0" applyFill="1" applyBorder="1" applyAlignment="1" applyProtection="1">
      <alignment horizontal="left" vertical="center" wrapText="1"/>
      <protection locked="0"/>
    </xf>
    <xf numFmtId="0" fontId="0" fillId="3" borderId="0" xfId="0" applyFill="1" applyAlignment="1" applyProtection="1">
      <alignment horizontal="left" vertical="center" wrapText="1"/>
      <protection locked="0"/>
    </xf>
    <xf numFmtId="0" fontId="0" fillId="3" borderId="11" xfId="0" applyFill="1" applyBorder="1" applyAlignment="1" applyProtection="1">
      <alignment horizontal="left" vertical="center" wrapText="1"/>
      <protection locked="0"/>
    </xf>
    <xf numFmtId="0" fontId="0" fillId="3" borderId="12" xfId="0" applyFill="1" applyBorder="1" applyAlignment="1" applyProtection="1">
      <alignment horizontal="left" vertical="center" wrapText="1"/>
      <protection locked="0"/>
    </xf>
    <xf numFmtId="0" fontId="0" fillId="3" borderId="6" xfId="0" applyFill="1" applyBorder="1" applyAlignment="1" applyProtection="1">
      <alignment horizontal="left" vertical="center" wrapText="1"/>
      <protection locked="0"/>
    </xf>
    <xf numFmtId="0" fontId="0" fillId="3" borderId="13" xfId="0" applyFill="1" applyBorder="1" applyAlignment="1" applyProtection="1">
      <alignment horizontal="left" vertical="center" wrapText="1"/>
      <protection locked="0"/>
    </xf>
    <xf numFmtId="49" fontId="0" fillId="0" borderId="2" xfId="0" applyNumberFormat="1" applyBorder="1" applyAlignment="1">
      <alignment horizontal="right" wrapText="1"/>
    </xf>
    <xf numFmtId="49" fontId="0" fillId="0" borderId="0" xfId="0" applyNumberFormat="1" applyAlignment="1">
      <alignment horizontal="right" wrapText="1"/>
    </xf>
    <xf numFmtId="49" fontId="0" fillId="0" borderId="11" xfId="0" applyNumberFormat="1" applyBorder="1" applyAlignment="1">
      <alignment horizontal="right" wrapText="1"/>
    </xf>
    <xf numFmtId="49" fontId="0" fillId="3" borderId="1" xfId="0" applyNumberFormat="1" applyFill="1" applyBorder="1" applyAlignment="1">
      <alignment wrapText="1"/>
    </xf>
    <xf numFmtId="49" fontId="20" fillId="0" borderId="0" xfId="0" applyNumberFormat="1" applyFont="1" applyAlignment="1">
      <alignment horizontal="center" vertical="center" wrapText="1"/>
    </xf>
    <xf numFmtId="0" fontId="0" fillId="0" borderId="3" xfId="0" applyBorder="1" applyAlignment="1">
      <alignment horizontal="right" vertical="center"/>
    </xf>
    <xf numFmtId="49" fontId="20" fillId="0" borderId="0" xfId="0" applyNumberFormat="1" applyFont="1" applyAlignment="1">
      <alignment horizontal="left" vertical="center" wrapText="1"/>
    </xf>
    <xf numFmtId="49" fontId="0" fillId="0" borderId="3" xfId="0" applyNumberFormat="1" applyBorder="1" applyAlignment="1">
      <alignment horizontal="right" vertical="center" wrapText="1"/>
    </xf>
    <xf numFmtId="49" fontId="0" fillId="0" borderId="5" xfId="0" applyNumberFormat="1" applyBorder="1" applyAlignment="1">
      <alignment horizontal="right" vertical="center" wrapText="1"/>
    </xf>
    <xf numFmtId="0" fontId="20" fillId="0" borderId="0" xfId="0" applyFont="1" applyAlignment="1">
      <alignment vertical="center"/>
    </xf>
    <xf numFmtId="0" fontId="8" fillId="0" borderId="0" xfId="0" applyFont="1" applyAlignment="1">
      <alignment vertical="center"/>
    </xf>
    <xf numFmtId="1" fontId="16" fillId="0" borderId="0" xfId="0" applyNumberFormat="1" applyFont="1" applyAlignment="1">
      <alignment vertical="center" wrapText="1"/>
    </xf>
    <xf numFmtId="0" fontId="8" fillId="3" borderId="1" xfId="0" applyFont="1" applyFill="1" applyBorder="1" applyAlignment="1" applyProtection="1">
      <alignment horizontal="center" vertical="center" wrapText="1"/>
      <protection locked="0"/>
    </xf>
    <xf numFmtId="0" fontId="0" fillId="0" borderId="1" xfId="0" applyBorder="1" applyAlignment="1" applyProtection="1">
      <alignment horizontal="left" vertical="center" wrapText="1"/>
      <protection locked="0"/>
    </xf>
    <xf numFmtId="49" fontId="16" fillId="0" borderId="0" xfId="0" applyNumberFormat="1" applyFont="1" applyAlignment="1">
      <alignment horizontal="right" vertical="center" wrapText="1"/>
    </xf>
    <xf numFmtId="0" fontId="20" fillId="0" borderId="0" xfId="0" applyFont="1" applyAlignment="1">
      <alignment horizontal="left" vertical="center" wrapText="1"/>
    </xf>
    <xf numFmtId="0" fontId="20" fillId="0" borderId="0" xfId="0" applyFont="1" applyAlignment="1">
      <alignment horizontal="left" wrapText="1"/>
    </xf>
    <xf numFmtId="1" fontId="0" fillId="3" borderId="9" xfId="0" applyNumberFormat="1" applyFill="1" applyBorder="1" applyAlignment="1" applyProtection="1">
      <alignment horizontal="center" vertical="center"/>
      <protection locked="0"/>
    </xf>
    <xf numFmtId="0" fontId="0" fillId="0" borderId="9" xfId="0" applyBorder="1" applyAlignment="1" applyProtection="1">
      <alignment vertical="center"/>
      <protection locked="0"/>
    </xf>
    <xf numFmtId="49" fontId="0" fillId="3" borderId="1" xfId="0" applyNumberFormat="1" applyFill="1" applyBorder="1" applyAlignment="1">
      <alignment horizontal="right" vertical="center" wrapText="1"/>
    </xf>
    <xf numFmtId="49" fontId="20" fillId="0" borderId="6" xfId="0" applyNumberFormat="1" applyFont="1" applyBorder="1" applyAlignment="1">
      <alignment horizontal="left" vertical="center" wrapText="1"/>
    </xf>
    <xf numFmtId="1" fontId="0" fillId="3" borderId="1" xfId="0" applyNumberFormat="1" applyFill="1" applyBorder="1" applyAlignment="1" applyProtection="1">
      <alignment horizontal="center" vertical="center" wrapText="1"/>
      <protection locked="0"/>
    </xf>
    <xf numFmtId="0" fontId="0" fillId="3" borderId="1" xfId="0" applyFill="1" applyBorder="1" applyAlignment="1">
      <alignment horizontal="center" wrapText="1"/>
    </xf>
    <xf numFmtId="0" fontId="20" fillId="0" borderId="0" xfId="2" applyFont="1">
      <alignment vertical="center"/>
    </xf>
    <xf numFmtId="0" fontId="0" fillId="3" borderId="1" xfId="0" applyFill="1" applyBorder="1" applyAlignment="1" applyProtection="1">
      <alignment horizontal="center" vertical="center" wrapText="1"/>
      <protection locked="0"/>
    </xf>
    <xf numFmtId="0" fontId="0" fillId="3" borderId="1" xfId="0" applyFill="1" applyBorder="1" applyAlignment="1">
      <alignment horizontal="right" vertical="center"/>
    </xf>
    <xf numFmtId="0" fontId="20" fillId="0" borderId="6" xfId="0" applyFont="1" applyBorder="1" applyAlignment="1">
      <alignment horizontal="center" vertical="center" wrapText="1"/>
    </xf>
    <xf numFmtId="0" fontId="0" fillId="0" borderId="6" xfId="0" applyBorder="1" applyAlignment="1">
      <alignment horizontal="left" vertical="center" wrapText="1"/>
    </xf>
    <xf numFmtId="0" fontId="0" fillId="0" borderId="0" xfId="0" applyBorder="1" applyAlignment="1">
      <alignment horizontal="right" vertical="center"/>
    </xf>
    <xf numFmtId="49" fontId="0" fillId="0" borderId="0" xfId="0" applyNumberFormat="1" applyBorder="1" applyAlignment="1" applyProtection="1">
      <alignment horizontal="center" vertical="center"/>
      <protection locked="0"/>
    </xf>
    <xf numFmtId="49" fontId="0" fillId="0" borderId="0" xfId="0" applyNumberFormat="1" applyFill="1" applyBorder="1" applyAlignment="1">
      <alignment horizontal="left" vertical="center" wrapText="1"/>
    </xf>
    <xf numFmtId="0" fontId="0" fillId="0" borderId="0" xfId="0" applyFill="1"/>
    <xf numFmtId="0" fontId="0" fillId="0" borderId="0" xfId="0" applyFill="1" applyBorder="1" applyAlignment="1">
      <alignment horizontal="right" vertical="center"/>
    </xf>
    <xf numFmtId="49" fontId="0" fillId="0" borderId="0" xfId="0" applyNumberFormat="1" applyFill="1" applyBorder="1" applyAlignment="1" applyProtection="1">
      <alignment horizontal="center" vertical="center"/>
      <protection locked="0"/>
    </xf>
    <xf numFmtId="0" fontId="0" fillId="0" borderId="0" xfId="0" applyBorder="1" applyAlignment="1">
      <alignment horizontal="right" vertical="center" wrapText="1"/>
    </xf>
    <xf numFmtId="0" fontId="0" fillId="0" borderId="0" xfId="0" applyBorder="1" applyAlignment="1">
      <alignment vertical="center" wrapText="1"/>
    </xf>
    <xf numFmtId="0" fontId="0" fillId="5" borderId="0" xfId="0" applyFill="1" applyBorder="1" applyAlignment="1">
      <alignment horizontal="center" vertical="center"/>
    </xf>
    <xf numFmtId="0" fontId="0" fillId="0" borderId="0" xfId="0" applyBorder="1" applyAlignment="1">
      <alignment horizontal="left" vertical="center" wrapText="1"/>
    </xf>
  </cellXfs>
  <cellStyles count="3">
    <cellStyle name="Commentaires" xfId="2" xr:uid="{00000000-0005-0000-0000-000000000000}"/>
    <cellStyle name="Normal" xfId="0" builtinId="0"/>
    <cellStyle name="REPONSES"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428625</xdr:colOff>
      <xdr:row>935</xdr:row>
      <xdr:rowOff>95250</xdr:rowOff>
    </xdr:from>
    <xdr:to>
      <xdr:col>5</xdr:col>
      <xdr:colOff>685800</xdr:colOff>
      <xdr:row>943</xdr:row>
      <xdr:rowOff>57150</xdr:rowOff>
    </xdr:to>
    <xdr:grpSp>
      <xdr:nvGrpSpPr>
        <xdr:cNvPr id="6" name="Groupe 5">
          <a:extLst>
            <a:ext uri="{FF2B5EF4-FFF2-40B4-BE49-F238E27FC236}">
              <a16:creationId xmlns:a16="http://schemas.microsoft.com/office/drawing/2014/main" id="{39CCD9DC-DDB5-4FB8-A385-DA410D2DAEFC}"/>
            </a:ext>
          </a:extLst>
        </xdr:cNvPr>
        <xdr:cNvGrpSpPr/>
      </xdr:nvGrpSpPr>
      <xdr:grpSpPr>
        <a:xfrm>
          <a:off x="428625" y="247821450"/>
          <a:ext cx="4162425" cy="1485900"/>
          <a:chOff x="238125" y="203911200"/>
          <a:chExt cx="4162425" cy="1485900"/>
        </a:xfrm>
      </xdr:grpSpPr>
      <xdr:sp macro="" textlink="">
        <xdr:nvSpPr>
          <xdr:cNvPr id="4" name="ZoneTexte 3">
            <a:extLst>
              <a:ext uri="{FF2B5EF4-FFF2-40B4-BE49-F238E27FC236}">
                <a16:creationId xmlns:a16="http://schemas.microsoft.com/office/drawing/2014/main" id="{63F0F1E6-D120-49E3-8CB0-718ED117518B}"/>
              </a:ext>
            </a:extLst>
          </xdr:cNvPr>
          <xdr:cNvSpPr txBox="1"/>
        </xdr:nvSpPr>
        <xdr:spPr>
          <a:xfrm>
            <a:off x="238125" y="203911200"/>
            <a:ext cx="4162425" cy="1485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Par exemple</a:t>
            </a:r>
            <a:r>
              <a:rPr lang="fr-FR" sz="1100" baseline="0"/>
              <a:t> , sur 10 personnes dans la file actives, 3 sont sorties du dispositif dans l'année :</a:t>
            </a:r>
          </a:p>
          <a:p>
            <a:r>
              <a:rPr lang="fr-FR" sz="1100" baseline="0"/>
              <a:t>durée de séjour de la personne A : 244 jours (soit 8 mois)</a:t>
            </a:r>
          </a:p>
          <a:p>
            <a:r>
              <a:rPr lang="fr-FR" sz="1100" baseline="0"/>
              <a:t>durée de séjour de la personne B : 517 jours (soit 1 an et 5 mois)</a:t>
            </a:r>
          </a:p>
          <a:p>
            <a:r>
              <a:rPr lang="fr-FR" sz="1100" baseline="0"/>
              <a:t>durée de séjour de la personne C = 395 jours (1 an et 1 mois)</a:t>
            </a:r>
          </a:p>
          <a:p>
            <a:endParaRPr lang="fr-FR" sz="1100" baseline="0"/>
          </a:p>
          <a:p>
            <a:endParaRPr lang="fr-FR" sz="1100"/>
          </a:p>
        </xdr:txBody>
      </xdr:sp>
      <xdr:pic>
        <xdr:nvPicPr>
          <xdr:cNvPr id="5" name="Image 4">
            <a:extLst>
              <a:ext uri="{FF2B5EF4-FFF2-40B4-BE49-F238E27FC236}">
                <a16:creationId xmlns:a16="http://schemas.microsoft.com/office/drawing/2014/main" id="{9CFABEB6-5D64-4E1D-9992-D3BB24ED3F02}"/>
              </a:ext>
            </a:extLst>
          </xdr:cNvPr>
          <xdr:cNvPicPr>
            <a:picLocks noChangeAspect="1"/>
          </xdr:cNvPicPr>
        </xdr:nvPicPr>
        <xdr:blipFill>
          <a:blip xmlns:r="http://schemas.openxmlformats.org/officeDocument/2006/relationships" r:embed="rId1"/>
          <a:stretch>
            <a:fillRect/>
          </a:stretch>
        </xdr:blipFill>
        <xdr:spPr>
          <a:xfrm>
            <a:off x="266700" y="204958950"/>
            <a:ext cx="3804234" cy="365792"/>
          </a:xfrm>
          <a:prstGeom prst="rect">
            <a:avLst/>
          </a:prstGeom>
        </xdr:spPr>
      </xdr:pic>
    </xdr:grpSp>
    <xdr:clientData/>
  </xdr:twoCellAnchor>
  <xdr:twoCellAnchor>
    <xdr:from>
      <xdr:col>4</xdr:col>
      <xdr:colOff>304800</xdr:colOff>
      <xdr:row>4</xdr:row>
      <xdr:rowOff>9525</xdr:rowOff>
    </xdr:from>
    <xdr:to>
      <xdr:col>6</xdr:col>
      <xdr:colOff>657225</xdr:colOff>
      <xdr:row>8</xdr:row>
      <xdr:rowOff>101600</xdr:rowOff>
    </xdr:to>
    <xdr:sp macro="" textlink="">
      <xdr:nvSpPr>
        <xdr:cNvPr id="7" name="ZoneTexte 6">
          <a:extLst>
            <a:ext uri="{FF2B5EF4-FFF2-40B4-BE49-F238E27FC236}">
              <a16:creationId xmlns:a16="http://schemas.microsoft.com/office/drawing/2014/main" id="{BA4C8C27-EC86-43D5-8683-D9B4BC1C4CA6}"/>
            </a:ext>
          </a:extLst>
        </xdr:cNvPr>
        <xdr:cNvSpPr txBox="1"/>
      </xdr:nvSpPr>
      <xdr:spPr>
        <a:xfrm>
          <a:off x="3454400" y="1762125"/>
          <a:ext cx="1876425" cy="81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100" i="1">
              <a:solidFill>
                <a:srgbClr val="FF0000"/>
              </a:solidFill>
            </a:rPr>
            <a:t>Certaines cases possèdent</a:t>
          </a:r>
          <a:r>
            <a:rPr lang="fr-FR" sz="1100" i="1" baseline="0">
              <a:solidFill>
                <a:srgbClr val="FF0000"/>
              </a:solidFill>
            </a:rPr>
            <a:t> un point</a:t>
          </a:r>
          <a:r>
            <a:rPr lang="fr-FR" sz="1100" i="1">
              <a:solidFill>
                <a:srgbClr val="FF0000"/>
              </a:solidFill>
            </a:rPr>
            <a:t> rouge, si vous cliquez dessus,</a:t>
          </a:r>
          <a:r>
            <a:rPr lang="fr-FR" sz="1100" i="1" baseline="0">
              <a:solidFill>
                <a:srgbClr val="FF0000"/>
              </a:solidFill>
            </a:rPr>
            <a:t> un commentaire apparaîtra</a:t>
          </a:r>
          <a:endParaRPr lang="fr-FR" sz="1100" i="1">
            <a:solidFill>
              <a:srgbClr val="FF0000"/>
            </a:solidFill>
          </a:endParaRPr>
        </a:p>
      </xdr:txBody>
    </xdr:sp>
    <xdr:clientData/>
  </xdr:twoCellAnchor>
  <xdr:twoCellAnchor>
    <xdr:from>
      <xdr:col>0</xdr:col>
      <xdr:colOff>428625</xdr:colOff>
      <xdr:row>935</xdr:row>
      <xdr:rowOff>95250</xdr:rowOff>
    </xdr:from>
    <xdr:to>
      <xdr:col>5</xdr:col>
      <xdr:colOff>685800</xdr:colOff>
      <xdr:row>943</xdr:row>
      <xdr:rowOff>57150</xdr:rowOff>
    </xdr:to>
    <xdr:grpSp>
      <xdr:nvGrpSpPr>
        <xdr:cNvPr id="2" name="Groupe 1">
          <a:extLst>
            <a:ext uri="{FF2B5EF4-FFF2-40B4-BE49-F238E27FC236}">
              <a16:creationId xmlns:a16="http://schemas.microsoft.com/office/drawing/2014/main" id="{C5E33259-5103-47A8-9414-E060ECD3D453}"/>
            </a:ext>
          </a:extLst>
        </xdr:cNvPr>
        <xdr:cNvGrpSpPr/>
      </xdr:nvGrpSpPr>
      <xdr:grpSpPr>
        <a:xfrm>
          <a:off x="428625" y="247821450"/>
          <a:ext cx="4162425" cy="1485900"/>
          <a:chOff x="238125" y="203911200"/>
          <a:chExt cx="4162425" cy="1485900"/>
        </a:xfrm>
      </xdr:grpSpPr>
      <xdr:sp macro="" textlink="">
        <xdr:nvSpPr>
          <xdr:cNvPr id="3" name="ZoneTexte 2">
            <a:extLst>
              <a:ext uri="{FF2B5EF4-FFF2-40B4-BE49-F238E27FC236}">
                <a16:creationId xmlns:a16="http://schemas.microsoft.com/office/drawing/2014/main" id="{521762B6-C98A-7C69-7FD1-BA2C899EBAC7}"/>
              </a:ext>
            </a:extLst>
          </xdr:cNvPr>
          <xdr:cNvSpPr txBox="1"/>
        </xdr:nvSpPr>
        <xdr:spPr>
          <a:xfrm>
            <a:off x="238125" y="203911200"/>
            <a:ext cx="4162425" cy="1485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Par exemple</a:t>
            </a:r>
            <a:r>
              <a:rPr lang="fr-FR" sz="1100" baseline="0"/>
              <a:t> , sur 10 personnes dans la file actives, 3 sont sorties du dispositif dans l'année :</a:t>
            </a:r>
          </a:p>
          <a:p>
            <a:r>
              <a:rPr lang="fr-FR" sz="1100" baseline="0"/>
              <a:t>durée de séjour de la personne A : 244 jours (soit 8 mois)</a:t>
            </a:r>
          </a:p>
          <a:p>
            <a:r>
              <a:rPr lang="fr-FR" sz="1100" baseline="0"/>
              <a:t>durée de séjour de la personne B : 517 jours (soit 1 an et 5 mois)</a:t>
            </a:r>
          </a:p>
          <a:p>
            <a:r>
              <a:rPr lang="fr-FR" sz="1100" baseline="0"/>
              <a:t>durée de séjour de la personne C = 395 jours (1 an et 1 mois)</a:t>
            </a:r>
          </a:p>
          <a:p>
            <a:endParaRPr lang="fr-FR" sz="1100" baseline="0"/>
          </a:p>
          <a:p>
            <a:endParaRPr lang="fr-FR" sz="1100"/>
          </a:p>
        </xdr:txBody>
      </xdr:sp>
      <xdr:pic>
        <xdr:nvPicPr>
          <xdr:cNvPr id="8" name="Image 7">
            <a:extLst>
              <a:ext uri="{FF2B5EF4-FFF2-40B4-BE49-F238E27FC236}">
                <a16:creationId xmlns:a16="http://schemas.microsoft.com/office/drawing/2014/main" id="{EEE4D51C-88E5-ACDF-F54E-2DD134F09B48}"/>
              </a:ext>
            </a:extLst>
          </xdr:cNvPr>
          <xdr:cNvPicPr>
            <a:picLocks noChangeAspect="1"/>
          </xdr:cNvPicPr>
        </xdr:nvPicPr>
        <xdr:blipFill>
          <a:blip xmlns:r="http://schemas.openxmlformats.org/officeDocument/2006/relationships" r:embed="rId1"/>
          <a:stretch>
            <a:fillRect/>
          </a:stretch>
        </xdr:blipFill>
        <xdr:spPr>
          <a:xfrm>
            <a:off x="266700" y="204958950"/>
            <a:ext cx="3804234" cy="365792"/>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livier\Documents\Perso\Bilan%20FSH%202020\Questionnaire\QUESTIONNAIRE_FNH(2020)%20ACT%20Hors%20les%20murs%20ACT%20Do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IRE"/>
      <sheetName val="LISTES"/>
      <sheetName val="REPONSES"/>
      <sheetName val="TEMP"/>
    </sheetNames>
    <sheetDataSet>
      <sheetData sheetId="0"/>
      <sheetData sheetId="1">
        <row r="1">
          <cell r="A1" t="str">
            <v>Auvergne-Rhône-Alpes</v>
          </cell>
        </row>
        <row r="2">
          <cell r="A2" t="str">
            <v>Bourgogne-Franche-Comté</v>
          </cell>
        </row>
        <row r="3">
          <cell r="A3" t="str">
            <v>Bretagne</v>
          </cell>
        </row>
        <row r="4">
          <cell r="A4" t="str">
            <v>Centre-Val de Loire</v>
          </cell>
        </row>
        <row r="5">
          <cell r="A5" t="str">
            <v>Corse</v>
          </cell>
        </row>
        <row r="6">
          <cell r="A6" t="str">
            <v>Grand Est</v>
          </cell>
        </row>
        <row r="7">
          <cell r="A7" t="str">
            <v>Hauts-de-France</v>
          </cell>
        </row>
        <row r="8">
          <cell r="A8" t="str">
            <v>Île-de-France</v>
          </cell>
        </row>
        <row r="9">
          <cell r="A9" t="str">
            <v>Normandie</v>
          </cell>
        </row>
        <row r="10">
          <cell r="A10" t="str">
            <v>Nouvelle-Aquitaine</v>
          </cell>
        </row>
        <row r="11">
          <cell r="A11" t="str">
            <v>Occitanie</v>
          </cell>
        </row>
        <row r="12">
          <cell r="A12" t="str">
            <v>Pays de la Loire</v>
          </cell>
        </row>
        <row r="13">
          <cell r="A13" t="str">
            <v>Provence-Alpes-Côte d'Azur</v>
          </cell>
        </row>
        <row r="14">
          <cell r="A14" t="str">
            <v>Outre-mer</v>
          </cell>
        </row>
      </sheetData>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962"/>
  <sheetViews>
    <sheetView tabSelected="1" zoomScaleNormal="100" workbookViewId="0">
      <selection activeCell="A3" sqref="A3:G3"/>
    </sheetView>
  </sheetViews>
  <sheetFormatPr baseColWidth="10" defaultRowHeight="15" x14ac:dyDescent="0.25"/>
  <cols>
    <col min="1" max="1" width="12.85546875" customWidth="1"/>
    <col min="7" max="7" width="11.85546875" customWidth="1"/>
  </cols>
  <sheetData>
    <row r="1" spans="1:8" s="79" customFormat="1" ht="18.75" x14ac:dyDescent="0.3">
      <c r="A1" s="86" t="s">
        <v>442</v>
      </c>
      <c r="B1" s="86"/>
      <c r="C1" s="86"/>
      <c r="D1" s="86"/>
      <c r="E1" s="86"/>
      <c r="F1" s="86"/>
      <c r="G1" s="86"/>
    </row>
    <row r="2" spans="1:8" s="79" customFormat="1" ht="18.75" x14ac:dyDescent="0.3">
      <c r="A2" s="80"/>
      <c r="B2" s="80"/>
      <c r="C2" s="80"/>
      <c r="D2" s="80"/>
      <c r="E2" s="80"/>
      <c r="F2" s="80"/>
      <c r="G2" s="80"/>
    </row>
    <row r="3" spans="1:8" ht="87" customHeight="1" x14ac:dyDescent="0.25">
      <c r="A3" s="103" t="s">
        <v>443</v>
      </c>
      <c r="B3" s="104"/>
      <c r="C3" s="104"/>
      <c r="D3" s="104"/>
      <c r="E3" s="104"/>
      <c r="F3" s="104"/>
      <c r="G3" s="104"/>
      <c r="H3" s="1"/>
    </row>
    <row r="4" spans="1:8" ht="51" customHeight="1" x14ac:dyDescent="0.25">
      <c r="A4" s="111" t="s">
        <v>147</v>
      </c>
      <c r="B4" s="111"/>
      <c r="C4" s="111"/>
      <c r="D4" s="111"/>
      <c r="E4" s="111"/>
      <c r="F4" s="111"/>
      <c r="G4" s="111"/>
      <c r="H4" s="1"/>
    </row>
    <row r="5" spans="1:8" ht="12" customHeight="1" x14ac:dyDescent="0.25">
      <c r="A5" s="8"/>
      <c r="B5" s="8"/>
      <c r="C5" s="8"/>
      <c r="D5" s="8"/>
      <c r="E5" s="8"/>
      <c r="F5" s="8"/>
      <c r="G5" s="8"/>
      <c r="H5" s="1"/>
    </row>
    <row r="6" spans="1:8" x14ac:dyDescent="0.25">
      <c r="A6" s="4" t="s">
        <v>206</v>
      </c>
      <c r="B6" s="105"/>
      <c r="C6" s="105"/>
      <c r="D6" s="105"/>
    </row>
    <row r="7" spans="1:8" x14ac:dyDescent="0.25">
      <c r="A7" s="4" t="s">
        <v>207</v>
      </c>
      <c r="B7" s="112"/>
      <c r="C7" s="112"/>
      <c r="D7" s="112"/>
    </row>
    <row r="8" spans="1:8" x14ac:dyDescent="0.25">
      <c r="A8" s="4" t="s">
        <v>208</v>
      </c>
      <c r="B8" s="113">
        <v>2023</v>
      </c>
      <c r="C8" s="113"/>
      <c r="D8" s="113"/>
    </row>
    <row r="9" spans="1:8" x14ac:dyDescent="0.25">
      <c r="A9" s="2"/>
      <c r="B9" s="34"/>
      <c r="C9" s="34"/>
      <c r="D9" s="34"/>
    </row>
    <row r="11" spans="1:8" x14ac:dyDescent="0.25">
      <c r="A11" s="97" t="s">
        <v>149</v>
      </c>
      <c r="B11" s="98"/>
      <c r="C11" s="98"/>
      <c r="D11" s="98"/>
      <c r="E11" s="98"/>
      <c r="F11" s="98"/>
      <c r="G11" s="98"/>
    </row>
    <row r="12" spans="1:8" x14ac:dyDescent="0.25">
      <c r="A12" s="114" t="s">
        <v>0</v>
      </c>
      <c r="B12" s="115"/>
      <c r="C12" s="115"/>
      <c r="D12" s="115"/>
      <c r="E12" s="115"/>
      <c r="F12" s="115"/>
      <c r="G12" s="115"/>
    </row>
    <row r="13" spans="1:8" x14ac:dyDescent="0.25">
      <c r="A13" s="28"/>
      <c r="B13" s="3"/>
      <c r="C13" s="3"/>
      <c r="D13" s="3"/>
      <c r="E13" s="3"/>
      <c r="F13" s="3"/>
      <c r="G13" s="3"/>
    </row>
    <row r="14" spans="1:8" x14ac:dyDescent="0.25">
      <c r="A14" s="28"/>
      <c r="B14" s="3"/>
      <c r="C14" s="3"/>
      <c r="D14" s="3"/>
      <c r="E14" s="3"/>
      <c r="F14" s="3"/>
      <c r="G14" s="3"/>
    </row>
    <row r="15" spans="1:8" x14ac:dyDescent="0.25">
      <c r="A15" s="93" t="s">
        <v>148</v>
      </c>
      <c r="B15" s="95"/>
      <c r="C15" s="106"/>
      <c r="D15" s="107"/>
      <c r="E15" s="107"/>
      <c r="F15" s="108"/>
      <c r="G15" s="109"/>
    </row>
    <row r="16" spans="1:8" ht="15" customHeight="1" x14ac:dyDescent="0.25">
      <c r="A16" s="93" t="s">
        <v>150</v>
      </c>
      <c r="B16" s="95"/>
      <c r="C16" s="106"/>
      <c r="D16" s="107"/>
      <c r="E16" s="107"/>
      <c r="F16" s="108"/>
      <c r="G16" s="109"/>
    </row>
    <row r="17" spans="1:7" ht="32.25" customHeight="1" x14ac:dyDescent="0.25">
      <c r="A17" s="93" t="s">
        <v>209</v>
      </c>
      <c r="B17" s="95"/>
      <c r="C17" s="106"/>
      <c r="D17" s="107"/>
      <c r="E17" s="107"/>
      <c r="F17" s="107"/>
      <c r="G17" s="110"/>
    </row>
    <row r="18" spans="1:7" x14ac:dyDescent="0.25">
      <c r="A18" s="33"/>
      <c r="B18" s="33"/>
      <c r="C18" s="41"/>
      <c r="D18" s="41"/>
      <c r="E18" s="41"/>
      <c r="F18" s="41"/>
      <c r="G18" s="41"/>
    </row>
    <row r="19" spans="1:7" x14ac:dyDescent="0.25">
      <c r="A19" s="90" t="s">
        <v>210</v>
      </c>
      <c r="B19" s="90"/>
      <c r="C19" s="106"/>
      <c r="D19" s="107"/>
      <c r="E19" s="107"/>
      <c r="F19" s="108"/>
      <c r="G19" s="109"/>
    </row>
    <row r="20" spans="1:7" x14ac:dyDescent="0.25">
      <c r="A20" s="90" t="s">
        <v>211</v>
      </c>
      <c r="B20" s="90"/>
      <c r="C20" s="106"/>
      <c r="D20" s="107"/>
      <c r="E20" s="107"/>
      <c r="F20" s="108"/>
      <c r="G20" s="109"/>
    </row>
    <row r="21" spans="1:7" x14ac:dyDescent="0.25">
      <c r="A21" s="90" t="s">
        <v>212</v>
      </c>
      <c r="B21" s="90"/>
      <c r="C21" s="106"/>
      <c r="D21" s="107"/>
      <c r="E21" s="107"/>
      <c r="F21" s="108"/>
      <c r="G21" s="109"/>
    </row>
    <row r="22" spans="1:7" x14ac:dyDescent="0.25">
      <c r="A22" s="33"/>
      <c r="B22" s="33"/>
      <c r="C22" s="41"/>
      <c r="D22" s="41"/>
      <c r="E22" s="41"/>
      <c r="F22" s="41"/>
      <c r="G22" s="41"/>
    </row>
    <row r="23" spans="1:7" x14ac:dyDescent="0.25">
      <c r="A23" s="90" t="s">
        <v>213</v>
      </c>
      <c r="B23" s="90"/>
      <c r="C23" s="106"/>
      <c r="D23" s="107"/>
      <c r="E23" s="107"/>
      <c r="F23" s="108"/>
      <c r="G23" s="109"/>
    </row>
    <row r="24" spans="1:7" x14ac:dyDescent="0.25">
      <c r="A24" s="90" t="s">
        <v>214</v>
      </c>
      <c r="B24" s="90"/>
      <c r="C24" s="106"/>
      <c r="D24" s="107"/>
      <c r="E24" s="107"/>
      <c r="F24" s="108"/>
      <c r="G24" s="109"/>
    </row>
    <row r="25" spans="1:7" x14ac:dyDescent="0.25">
      <c r="A25" s="90" t="s">
        <v>215</v>
      </c>
      <c r="B25" s="90"/>
      <c r="C25" s="106"/>
      <c r="D25" s="107"/>
      <c r="E25" s="107"/>
      <c r="F25" s="108"/>
      <c r="G25" s="109"/>
    </row>
    <row r="27" spans="1:7" x14ac:dyDescent="0.25">
      <c r="A27" s="114" t="s">
        <v>151</v>
      </c>
      <c r="B27" s="115"/>
      <c r="C27" s="115"/>
      <c r="D27" s="115"/>
      <c r="E27" s="115"/>
      <c r="F27" s="115"/>
      <c r="G27" s="115"/>
    </row>
    <row r="29" spans="1:7" ht="15" customHeight="1" x14ac:dyDescent="0.25">
      <c r="A29" s="87" t="s">
        <v>1</v>
      </c>
      <c r="B29" s="87"/>
      <c r="C29" s="102"/>
      <c r="D29" s="116"/>
      <c r="E29" s="117"/>
      <c r="F29" s="117"/>
      <c r="G29" s="117"/>
    </row>
    <row r="30" spans="1:7" ht="15" customHeight="1" x14ac:dyDescent="0.25">
      <c r="A30" s="87" t="s">
        <v>152</v>
      </c>
      <c r="B30" s="87"/>
      <c r="C30" s="102"/>
      <c r="D30" s="102"/>
      <c r="E30" s="116"/>
      <c r="F30" s="117"/>
      <c r="G30" s="117"/>
    </row>
    <row r="31" spans="1:7" ht="15" customHeight="1" x14ac:dyDescent="0.25">
      <c r="A31" s="87" t="s">
        <v>153</v>
      </c>
      <c r="B31" s="87"/>
      <c r="C31" s="102"/>
      <c r="D31" s="120"/>
      <c r="E31" s="121"/>
      <c r="F31" s="121"/>
      <c r="G31" s="121"/>
    </row>
    <row r="32" spans="1:7" x14ac:dyDescent="0.25">
      <c r="A32" s="33"/>
      <c r="B32" s="33"/>
      <c r="C32" s="41"/>
      <c r="D32" s="41"/>
      <c r="E32" s="41"/>
      <c r="F32" s="41"/>
      <c r="G32" s="41"/>
    </row>
    <row r="33" spans="1:7" x14ac:dyDescent="0.25">
      <c r="A33" s="90" t="s">
        <v>210</v>
      </c>
      <c r="B33" s="90"/>
      <c r="C33" s="106"/>
      <c r="D33" s="107"/>
      <c r="E33" s="107"/>
      <c r="F33" s="108"/>
      <c r="G33" s="109"/>
    </row>
    <row r="34" spans="1:7" x14ac:dyDescent="0.25">
      <c r="A34" s="90" t="s">
        <v>211</v>
      </c>
      <c r="B34" s="90"/>
      <c r="C34" s="106"/>
      <c r="D34" s="107"/>
      <c r="E34" s="107"/>
      <c r="F34" s="108"/>
      <c r="G34" s="109"/>
    </row>
    <row r="35" spans="1:7" x14ac:dyDescent="0.25">
      <c r="A35" s="90" t="s">
        <v>212</v>
      </c>
      <c r="B35" s="90"/>
      <c r="C35" s="106"/>
      <c r="D35" s="107"/>
      <c r="E35" s="107"/>
      <c r="F35" s="108"/>
      <c r="G35" s="109"/>
    </row>
    <row r="36" spans="1:7" x14ac:dyDescent="0.25">
      <c r="A36" s="33"/>
      <c r="B36" s="33"/>
      <c r="C36" s="41"/>
      <c r="D36" s="41"/>
      <c r="E36" s="41"/>
      <c r="F36" s="41"/>
      <c r="G36" s="41"/>
    </row>
    <row r="37" spans="1:7" x14ac:dyDescent="0.25">
      <c r="A37" s="90" t="s">
        <v>213</v>
      </c>
      <c r="B37" s="90"/>
      <c r="C37" s="106"/>
      <c r="D37" s="107"/>
      <c r="E37" s="107"/>
      <c r="F37" s="108"/>
      <c r="G37" s="109"/>
    </row>
    <row r="38" spans="1:7" x14ac:dyDescent="0.25">
      <c r="A38" s="90" t="s">
        <v>214</v>
      </c>
      <c r="B38" s="90"/>
      <c r="C38" s="106"/>
      <c r="D38" s="107"/>
      <c r="E38" s="107"/>
      <c r="F38" s="108"/>
      <c r="G38" s="109"/>
    </row>
    <row r="39" spans="1:7" x14ac:dyDescent="0.25">
      <c r="A39" s="90" t="s">
        <v>215</v>
      </c>
      <c r="B39" s="90"/>
      <c r="C39" s="106"/>
      <c r="D39" s="107"/>
      <c r="E39" s="107"/>
      <c r="F39" s="108"/>
      <c r="G39" s="109"/>
    </row>
    <row r="40" spans="1:7" s="82" customFormat="1" x14ac:dyDescent="0.25">
      <c r="A40" s="224"/>
      <c r="B40" s="228"/>
      <c r="C40" s="229"/>
      <c r="D40" s="229"/>
      <c r="E40" s="229"/>
      <c r="F40" s="225"/>
      <c r="G40" s="225"/>
    </row>
    <row r="42" spans="1:7" x14ac:dyDescent="0.25">
      <c r="A42" s="114" t="s">
        <v>154</v>
      </c>
      <c r="B42" s="115"/>
      <c r="C42" s="115"/>
      <c r="D42" s="115"/>
      <c r="E42" s="115"/>
      <c r="F42" s="115"/>
      <c r="G42" s="115"/>
    </row>
    <row r="44" spans="1:7" x14ac:dyDescent="0.25">
      <c r="E44" s="43" t="s">
        <v>155</v>
      </c>
      <c r="F44" s="46" t="s">
        <v>156</v>
      </c>
    </row>
    <row r="45" spans="1:7" ht="43.5" customHeight="1" x14ac:dyDescent="0.25">
      <c r="A45" s="122" t="s">
        <v>157</v>
      </c>
      <c r="B45" s="122"/>
      <c r="C45" s="124" t="s">
        <v>216</v>
      </c>
      <c r="D45" s="124"/>
      <c r="E45" s="47"/>
      <c r="F45" s="125"/>
      <c r="G45" s="125"/>
    </row>
    <row r="46" spans="1:7" ht="39" customHeight="1" x14ac:dyDescent="0.25">
      <c r="A46" s="123"/>
      <c r="B46" s="123"/>
      <c r="C46" s="124" t="s">
        <v>217</v>
      </c>
      <c r="D46" s="124"/>
      <c r="E46" s="47"/>
      <c r="F46" s="125"/>
      <c r="G46" s="125"/>
    </row>
    <row r="47" spans="1:7" ht="35.25" customHeight="1" x14ac:dyDescent="0.25">
      <c r="A47" s="122" t="s">
        <v>158</v>
      </c>
      <c r="B47" s="122"/>
      <c r="C47" s="124" t="s">
        <v>218</v>
      </c>
      <c r="D47" s="124"/>
      <c r="E47" s="47"/>
      <c r="F47" s="125"/>
      <c r="G47" s="125"/>
    </row>
    <row r="48" spans="1:7" ht="45" customHeight="1" x14ac:dyDescent="0.25">
      <c r="A48" s="123"/>
      <c r="B48" s="123"/>
      <c r="C48" s="124" t="s">
        <v>428</v>
      </c>
      <c r="D48" s="124"/>
      <c r="E48" s="47"/>
      <c r="F48" s="125"/>
      <c r="G48" s="125"/>
    </row>
    <row r="49" spans="1:7" ht="63.75" customHeight="1" x14ac:dyDescent="0.25">
      <c r="A49" s="87" t="s">
        <v>438</v>
      </c>
      <c r="B49" s="87"/>
      <c r="C49" s="87"/>
      <c r="D49" s="87"/>
      <c r="E49" s="47"/>
      <c r="F49" s="125"/>
      <c r="G49" s="125"/>
    </row>
    <row r="50" spans="1:7" ht="41.25" customHeight="1" x14ac:dyDescent="0.25">
      <c r="A50" s="87" t="s">
        <v>219</v>
      </c>
      <c r="B50" s="87"/>
      <c r="C50" s="87"/>
      <c r="D50" s="87"/>
      <c r="E50" s="47"/>
      <c r="F50" s="125"/>
      <c r="G50" s="125"/>
    </row>
    <row r="51" spans="1:7" ht="45" customHeight="1" x14ac:dyDescent="0.25">
      <c r="A51" s="87" t="s">
        <v>439</v>
      </c>
      <c r="B51" s="87"/>
      <c r="C51" s="87"/>
      <c r="D51" s="87"/>
      <c r="E51" s="47"/>
      <c r="F51" s="125"/>
      <c r="G51" s="125"/>
    </row>
    <row r="52" spans="1:7" ht="45.75" customHeight="1" x14ac:dyDescent="0.25">
      <c r="A52" s="87" t="s">
        <v>220</v>
      </c>
      <c r="B52" s="87"/>
      <c r="C52" s="87"/>
      <c r="D52" s="87"/>
      <c r="E52" s="47"/>
      <c r="F52" s="125"/>
      <c r="G52" s="125"/>
    </row>
    <row r="53" spans="1:7" ht="41.25" customHeight="1" x14ac:dyDescent="0.25">
      <c r="A53" s="87" t="s">
        <v>221</v>
      </c>
      <c r="B53" s="87"/>
      <c r="C53" s="87"/>
      <c r="D53" s="87"/>
      <c r="E53" s="47"/>
      <c r="F53" s="125"/>
      <c r="G53" s="125"/>
    </row>
    <row r="54" spans="1:7" ht="81" customHeight="1" x14ac:dyDescent="0.25">
      <c r="A54" s="87" t="s">
        <v>222</v>
      </c>
      <c r="B54" s="87"/>
      <c r="C54" s="87"/>
      <c r="D54" s="87"/>
      <c r="E54" s="47"/>
      <c r="F54" s="125"/>
      <c r="G54" s="125"/>
    </row>
    <row r="56" spans="1:7" x14ac:dyDescent="0.25">
      <c r="A56" s="114" t="s">
        <v>159</v>
      </c>
      <c r="B56" s="115"/>
      <c r="C56" s="115"/>
      <c r="D56" s="115"/>
      <c r="E56" s="115"/>
      <c r="F56" s="115"/>
      <c r="G56" s="115"/>
    </row>
    <row r="58" spans="1:7" x14ac:dyDescent="0.25">
      <c r="C58" s="28" t="s">
        <v>155</v>
      </c>
    </row>
    <row r="59" spans="1:7" x14ac:dyDescent="0.25">
      <c r="A59" s="90" t="s">
        <v>160</v>
      </c>
      <c r="B59" s="90"/>
      <c r="C59" s="49"/>
      <c r="D59" s="201" t="s">
        <v>223</v>
      </c>
      <c r="E59" s="128"/>
      <c r="F59" s="129"/>
      <c r="G59" s="78"/>
    </row>
    <row r="61" spans="1:7" ht="66.75" customHeight="1" x14ac:dyDescent="0.25">
      <c r="A61" s="202" t="s">
        <v>162</v>
      </c>
      <c r="B61" s="202"/>
      <c r="C61" s="202"/>
      <c r="D61" s="202"/>
      <c r="E61" s="202"/>
      <c r="F61" s="202"/>
      <c r="G61" s="202"/>
    </row>
    <row r="63" spans="1:7" x14ac:dyDescent="0.25">
      <c r="A63" s="114" t="s">
        <v>161</v>
      </c>
      <c r="B63" s="115"/>
      <c r="C63" s="115"/>
      <c r="D63" s="115"/>
      <c r="E63" s="115"/>
      <c r="F63" s="115"/>
      <c r="G63" s="115"/>
    </row>
    <row r="65" spans="1:7" x14ac:dyDescent="0.25">
      <c r="A65" s="124" t="s">
        <v>224</v>
      </c>
      <c r="B65" s="124"/>
      <c r="C65" s="124"/>
      <c r="D65" s="124"/>
      <c r="E65" s="124"/>
      <c r="F65" s="124"/>
      <c r="G65" s="78"/>
    </row>
    <row r="67" spans="1:7" x14ac:dyDescent="0.25">
      <c r="A67" s="114" t="s">
        <v>163</v>
      </c>
      <c r="B67" s="115"/>
      <c r="C67" s="115"/>
      <c r="D67" s="115"/>
      <c r="E67" s="115"/>
      <c r="F67" s="115"/>
      <c r="G67" s="115"/>
    </row>
    <row r="70" spans="1:7" x14ac:dyDescent="0.25">
      <c r="A70" s="203" t="s">
        <v>225</v>
      </c>
      <c r="B70" s="204"/>
      <c r="C70" s="50"/>
      <c r="E70" s="48"/>
      <c r="F70" s="48"/>
    </row>
    <row r="71" spans="1:7" x14ac:dyDescent="0.25">
      <c r="A71" s="203" t="s">
        <v>226</v>
      </c>
      <c r="B71" s="204"/>
      <c r="C71" s="50"/>
      <c r="E71" s="48"/>
      <c r="F71" s="48"/>
    </row>
    <row r="72" spans="1:7" x14ac:dyDescent="0.25">
      <c r="G72" s="28" t="s">
        <v>155</v>
      </c>
    </row>
    <row r="73" spans="1:7" ht="29.25" customHeight="1" x14ac:dyDescent="0.25">
      <c r="A73" s="196" t="s">
        <v>164</v>
      </c>
      <c r="B73" s="197"/>
      <c r="C73" s="197"/>
      <c r="D73" s="197"/>
      <c r="E73" s="197"/>
      <c r="F73" s="198"/>
      <c r="G73" s="51"/>
    </row>
    <row r="74" spans="1:7" x14ac:dyDescent="0.25">
      <c r="A74" s="44" t="s">
        <v>165</v>
      </c>
    </row>
    <row r="75" spans="1:7" x14ac:dyDescent="0.25">
      <c r="A75" s="199"/>
      <c r="B75" s="199"/>
      <c r="C75" s="199"/>
      <c r="D75" s="199"/>
      <c r="E75" s="199"/>
      <c r="F75" s="199"/>
      <c r="G75" s="199"/>
    </row>
    <row r="76" spans="1:7" x14ac:dyDescent="0.25">
      <c r="A76" s="199"/>
      <c r="B76" s="199"/>
      <c r="C76" s="199"/>
      <c r="D76" s="199"/>
      <c r="E76" s="199"/>
      <c r="F76" s="199"/>
      <c r="G76" s="199"/>
    </row>
    <row r="77" spans="1:7" x14ac:dyDescent="0.25">
      <c r="A77" s="199"/>
      <c r="B77" s="199"/>
      <c r="C77" s="199"/>
      <c r="D77" s="199"/>
      <c r="E77" s="199"/>
      <c r="F77" s="199"/>
      <c r="G77" s="199"/>
    </row>
    <row r="78" spans="1:7" x14ac:dyDescent="0.25">
      <c r="A78" s="199"/>
      <c r="B78" s="199"/>
      <c r="C78" s="199"/>
      <c r="D78" s="199"/>
      <c r="E78" s="199"/>
      <c r="F78" s="199"/>
      <c r="G78" s="199"/>
    </row>
    <row r="79" spans="1:7" x14ac:dyDescent="0.25">
      <c r="A79" s="199"/>
      <c r="B79" s="199"/>
      <c r="C79" s="199"/>
      <c r="D79" s="199"/>
      <c r="E79" s="199"/>
      <c r="F79" s="199"/>
      <c r="G79" s="199"/>
    </row>
    <row r="80" spans="1:7" x14ac:dyDescent="0.25">
      <c r="A80" s="199"/>
      <c r="B80" s="199"/>
      <c r="C80" s="199"/>
      <c r="D80" s="199"/>
      <c r="E80" s="199"/>
      <c r="F80" s="199"/>
      <c r="G80" s="199"/>
    </row>
    <row r="81" spans="1:7" x14ac:dyDescent="0.25">
      <c r="A81" s="199"/>
      <c r="B81" s="199"/>
      <c r="C81" s="199"/>
      <c r="D81" s="199"/>
      <c r="E81" s="199"/>
      <c r="F81" s="199"/>
      <c r="G81" s="199"/>
    </row>
    <row r="82" spans="1:7" x14ac:dyDescent="0.25">
      <c r="A82" s="199"/>
      <c r="B82" s="199"/>
      <c r="C82" s="199"/>
      <c r="D82" s="199"/>
      <c r="E82" s="199"/>
      <c r="F82" s="199"/>
      <c r="G82" s="199"/>
    </row>
    <row r="83" spans="1:7" x14ac:dyDescent="0.25">
      <c r="A83" s="199"/>
      <c r="B83" s="199"/>
      <c r="C83" s="199"/>
      <c r="D83" s="199"/>
      <c r="E83" s="199"/>
      <c r="F83" s="199"/>
      <c r="G83" s="199"/>
    </row>
    <row r="84" spans="1:7" x14ac:dyDescent="0.25">
      <c r="A84" s="199"/>
      <c r="B84" s="199"/>
      <c r="C84" s="199"/>
      <c r="D84" s="199"/>
      <c r="E84" s="199"/>
      <c r="F84" s="199"/>
      <c r="G84" s="199"/>
    </row>
    <row r="86" spans="1:7" x14ac:dyDescent="0.25">
      <c r="A86" s="114" t="s">
        <v>166</v>
      </c>
      <c r="B86" s="115"/>
      <c r="C86" s="115"/>
      <c r="D86" s="115"/>
      <c r="E86" s="115"/>
      <c r="F86" s="115"/>
      <c r="G86" s="115"/>
    </row>
    <row r="88" spans="1:7" x14ac:dyDescent="0.25">
      <c r="D88" s="139" t="s">
        <v>167</v>
      </c>
      <c r="E88" s="200" t="s">
        <v>168</v>
      </c>
      <c r="F88" s="200"/>
      <c r="G88" s="200"/>
    </row>
    <row r="89" spans="1:7" ht="15" customHeight="1" x14ac:dyDescent="0.25">
      <c r="D89" s="139"/>
      <c r="E89" s="200"/>
      <c r="F89" s="200"/>
      <c r="G89" s="200"/>
    </row>
    <row r="90" spans="1:7" x14ac:dyDescent="0.25">
      <c r="D90" s="139"/>
      <c r="E90" s="200"/>
      <c r="F90" s="200"/>
      <c r="G90" s="200"/>
    </row>
    <row r="91" spans="1:7" x14ac:dyDescent="0.25">
      <c r="C91" s="28" t="s">
        <v>155</v>
      </c>
      <c r="D91" s="139"/>
      <c r="E91" s="200"/>
      <c r="F91" s="200"/>
      <c r="G91" s="200"/>
    </row>
    <row r="92" spans="1:7" ht="60" customHeight="1" x14ac:dyDescent="0.25">
      <c r="A92" s="87" t="s">
        <v>227</v>
      </c>
      <c r="B92" s="87"/>
      <c r="C92" s="47"/>
      <c r="D92" s="54"/>
      <c r="E92" s="199"/>
      <c r="F92" s="199"/>
      <c r="G92" s="199"/>
    </row>
    <row r="93" spans="1:7" ht="74.25" customHeight="1" x14ac:dyDescent="0.25">
      <c r="A93" s="87" t="s">
        <v>169</v>
      </c>
      <c r="B93" s="87"/>
      <c r="C93" s="47"/>
      <c r="D93" s="54"/>
      <c r="E93" s="199"/>
      <c r="F93" s="199"/>
      <c r="G93" s="199"/>
    </row>
    <row r="94" spans="1:7" ht="75" customHeight="1" x14ac:dyDescent="0.25">
      <c r="A94" s="87" t="s">
        <v>429</v>
      </c>
      <c r="B94" s="87"/>
      <c r="C94" s="47"/>
      <c r="D94" s="54"/>
      <c r="E94" s="199"/>
      <c r="F94" s="199"/>
      <c r="G94" s="199"/>
    </row>
    <row r="95" spans="1:7" ht="60" customHeight="1" x14ac:dyDescent="0.25">
      <c r="A95" s="87" t="s">
        <v>170</v>
      </c>
      <c r="B95" s="87"/>
      <c r="C95" s="47"/>
      <c r="D95" s="54"/>
      <c r="E95" s="199"/>
      <c r="F95" s="199"/>
      <c r="G95" s="199"/>
    </row>
    <row r="96" spans="1:7" ht="45" customHeight="1" x14ac:dyDescent="0.25">
      <c r="A96" s="87" t="s">
        <v>228</v>
      </c>
      <c r="B96" s="87"/>
      <c r="C96" s="47"/>
      <c r="D96" s="54"/>
      <c r="E96" s="199"/>
      <c r="F96" s="199"/>
      <c r="G96" s="199"/>
    </row>
    <row r="97" spans="1:7" ht="30" customHeight="1" x14ac:dyDescent="0.25">
      <c r="A97" s="87" t="s">
        <v>229</v>
      </c>
      <c r="B97" s="87"/>
      <c r="C97" s="47"/>
      <c r="D97" s="54"/>
      <c r="E97" s="199"/>
      <c r="F97" s="199"/>
      <c r="G97" s="199"/>
    </row>
    <row r="98" spans="1:7" ht="45" customHeight="1" x14ac:dyDescent="0.25">
      <c r="A98" s="87" t="s">
        <v>230</v>
      </c>
      <c r="B98" s="87"/>
      <c r="C98" s="47"/>
      <c r="D98" s="54"/>
      <c r="E98" s="199"/>
      <c r="F98" s="199"/>
      <c r="G98" s="199"/>
    </row>
    <row r="99" spans="1:7" ht="30" customHeight="1" x14ac:dyDescent="0.25">
      <c r="A99" s="87" t="s">
        <v>231</v>
      </c>
      <c r="B99" s="87"/>
      <c r="C99" s="47"/>
      <c r="D99" s="54"/>
      <c r="E99" s="199"/>
      <c r="F99" s="199"/>
      <c r="G99" s="199"/>
    </row>
    <row r="100" spans="1:7" ht="30" customHeight="1" x14ac:dyDescent="0.25">
      <c r="A100" s="87" t="s">
        <v>232</v>
      </c>
      <c r="B100" s="87"/>
      <c r="C100" s="47"/>
      <c r="D100" s="54"/>
      <c r="E100" s="199"/>
      <c r="F100" s="199"/>
      <c r="G100" s="199"/>
    </row>
    <row r="101" spans="1:7" ht="45" customHeight="1" x14ac:dyDescent="0.25">
      <c r="A101" s="87" t="s">
        <v>233</v>
      </c>
      <c r="B101" s="87"/>
      <c r="C101" s="47"/>
      <c r="D101" s="54"/>
      <c r="E101" s="199"/>
      <c r="F101" s="199"/>
      <c r="G101" s="199"/>
    </row>
    <row r="102" spans="1:7" ht="30" customHeight="1" x14ac:dyDescent="0.25">
      <c r="A102" s="87" t="s">
        <v>234</v>
      </c>
      <c r="B102" s="87"/>
      <c r="C102" s="47"/>
      <c r="D102" s="54"/>
      <c r="E102" s="199"/>
      <c r="F102" s="199"/>
      <c r="G102" s="199"/>
    </row>
    <row r="103" spans="1:7" ht="30" customHeight="1" x14ac:dyDescent="0.25">
      <c r="A103" s="87" t="s">
        <v>235</v>
      </c>
      <c r="B103" s="87"/>
      <c r="C103" s="47"/>
      <c r="D103" s="54"/>
      <c r="E103" s="199"/>
      <c r="F103" s="199"/>
      <c r="G103" s="199"/>
    </row>
    <row r="104" spans="1:7" ht="30" customHeight="1" x14ac:dyDescent="0.25">
      <c r="A104" s="87" t="s">
        <v>236</v>
      </c>
      <c r="B104" s="87"/>
      <c r="C104" s="47"/>
      <c r="D104" s="54"/>
      <c r="E104" s="199"/>
      <c r="F104" s="199"/>
      <c r="G104" s="199"/>
    </row>
    <row r="105" spans="1:7" ht="30" customHeight="1" x14ac:dyDescent="0.25">
      <c r="A105" s="87" t="s">
        <v>237</v>
      </c>
      <c r="B105" s="87"/>
      <c r="C105" s="47"/>
      <c r="D105" s="54"/>
      <c r="E105" s="199"/>
      <c r="F105" s="199"/>
      <c r="G105" s="199"/>
    </row>
    <row r="106" spans="1:7" ht="30" customHeight="1" x14ac:dyDescent="0.25">
      <c r="A106" s="87" t="s">
        <v>238</v>
      </c>
      <c r="B106" s="87"/>
      <c r="C106" s="47"/>
      <c r="D106" s="54"/>
      <c r="E106" s="199"/>
      <c r="F106" s="199"/>
      <c r="G106" s="199"/>
    </row>
    <row r="107" spans="1:7" ht="30.75" customHeight="1" x14ac:dyDescent="0.25">
      <c r="A107" s="87" t="s">
        <v>239</v>
      </c>
      <c r="B107" s="87"/>
      <c r="C107" s="47"/>
      <c r="D107" s="54"/>
      <c r="E107" s="199"/>
      <c r="F107" s="199"/>
      <c r="G107" s="199"/>
    </row>
    <row r="108" spans="1:7" ht="74.25" customHeight="1" x14ac:dyDescent="0.25">
      <c r="A108" s="87" t="s">
        <v>240</v>
      </c>
      <c r="B108" s="87"/>
      <c r="C108" s="47"/>
      <c r="D108" s="54"/>
      <c r="E108" s="199"/>
      <c r="F108" s="199"/>
      <c r="G108" s="199"/>
    </row>
    <row r="109" spans="1:7" ht="41.25" customHeight="1" x14ac:dyDescent="0.25">
      <c r="A109" s="87" t="s">
        <v>241</v>
      </c>
      <c r="B109" s="87"/>
      <c r="C109" s="47"/>
      <c r="D109" s="54"/>
      <c r="E109" s="199"/>
      <c r="F109" s="199"/>
      <c r="G109" s="199"/>
    </row>
    <row r="110" spans="1:7" ht="60" customHeight="1" x14ac:dyDescent="0.25">
      <c r="A110" s="87" t="s">
        <v>171</v>
      </c>
      <c r="B110" s="87"/>
      <c r="C110" s="47"/>
      <c r="D110" s="54"/>
      <c r="E110" s="199"/>
      <c r="F110" s="199"/>
      <c r="G110" s="199"/>
    </row>
    <row r="111" spans="1:7" ht="60" customHeight="1" x14ac:dyDescent="0.25">
      <c r="A111" s="87" t="s">
        <v>172</v>
      </c>
      <c r="B111" s="87"/>
      <c r="C111" s="47"/>
      <c r="D111" s="54"/>
      <c r="E111" s="199"/>
      <c r="F111" s="199"/>
      <c r="G111" s="199"/>
    </row>
    <row r="112" spans="1:7" ht="31.5" customHeight="1" x14ac:dyDescent="0.25">
      <c r="A112" s="87" t="s">
        <v>242</v>
      </c>
      <c r="B112" s="87"/>
      <c r="C112" s="47"/>
      <c r="D112" s="54"/>
      <c r="E112" s="199"/>
      <c r="F112" s="199"/>
      <c r="G112" s="199"/>
    </row>
    <row r="113" spans="1:7" ht="104.25" customHeight="1" x14ac:dyDescent="0.25">
      <c r="A113" s="87" t="s">
        <v>76</v>
      </c>
      <c r="B113" s="87"/>
      <c r="C113" s="47"/>
      <c r="D113" s="54"/>
      <c r="E113" s="199"/>
      <c r="F113" s="199"/>
      <c r="G113" s="199"/>
    </row>
    <row r="114" spans="1:7" x14ac:dyDescent="0.25">
      <c r="C114" s="2" t="s">
        <v>404</v>
      </c>
      <c r="D114" s="73">
        <f>SUM(D92:D113)</f>
        <v>0</v>
      </c>
    </row>
    <row r="115" spans="1:7" s="82" customFormat="1" x14ac:dyDescent="0.25">
      <c r="C115" s="2"/>
      <c r="D115" s="85"/>
    </row>
    <row r="117" spans="1:7" x14ac:dyDescent="0.25">
      <c r="A117" s="44" t="s">
        <v>11</v>
      </c>
    </row>
    <row r="118" spans="1:7" x14ac:dyDescent="0.25">
      <c r="A118" s="118"/>
      <c r="B118" s="118"/>
      <c r="C118" s="118"/>
      <c r="D118" s="118"/>
      <c r="E118" s="118"/>
      <c r="F118" s="118"/>
      <c r="G118" s="118"/>
    </row>
    <row r="119" spans="1:7" x14ac:dyDescent="0.25">
      <c r="A119" s="118"/>
      <c r="B119" s="118"/>
      <c r="C119" s="118"/>
      <c r="D119" s="118"/>
      <c r="E119" s="118"/>
      <c r="F119" s="118"/>
      <c r="G119" s="118"/>
    </row>
    <row r="120" spans="1:7" x14ac:dyDescent="0.25">
      <c r="A120" s="118"/>
      <c r="B120" s="118"/>
      <c r="C120" s="118"/>
      <c r="D120" s="118"/>
      <c r="E120" s="118"/>
      <c r="F120" s="118"/>
      <c r="G120" s="118"/>
    </row>
    <row r="121" spans="1:7" x14ac:dyDescent="0.25">
      <c r="A121" s="118"/>
      <c r="B121" s="118"/>
      <c r="C121" s="118"/>
      <c r="D121" s="118"/>
      <c r="E121" s="118"/>
      <c r="F121" s="118"/>
      <c r="G121" s="118"/>
    </row>
    <row r="122" spans="1:7" x14ac:dyDescent="0.25">
      <c r="A122" s="118"/>
      <c r="B122" s="118"/>
      <c r="C122" s="118"/>
      <c r="D122" s="118"/>
      <c r="E122" s="118"/>
      <c r="F122" s="118"/>
      <c r="G122" s="118"/>
    </row>
    <row r="123" spans="1:7" x14ac:dyDescent="0.25">
      <c r="A123" s="118"/>
      <c r="B123" s="118"/>
      <c r="C123" s="118"/>
      <c r="D123" s="118"/>
      <c r="E123" s="118"/>
      <c r="F123" s="118"/>
      <c r="G123" s="118"/>
    </row>
    <row r="124" spans="1:7" x14ac:dyDescent="0.25">
      <c r="A124" s="119"/>
      <c r="B124" s="119"/>
      <c r="C124" s="119"/>
      <c r="D124" s="119"/>
      <c r="E124" s="119"/>
      <c r="F124" s="119"/>
      <c r="G124" s="119"/>
    </row>
    <row r="125" spans="1:7" x14ac:dyDescent="0.25">
      <c r="A125" s="119"/>
      <c r="B125" s="119"/>
      <c r="C125" s="119"/>
      <c r="D125" s="119"/>
      <c r="E125" s="119"/>
      <c r="F125" s="119"/>
      <c r="G125" s="119"/>
    </row>
    <row r="126" spans="1:7" x14ac:dyDescent="0.25">
      <c r="A126" s="119"/>
      <c r="B126" s="119"/>
      <c r="C126" s="119"/>
      <c r="D126" s="119"/>
      <c r="E126" s="119"/>
      <c r="F126" s="119"/>
      <c r="G126" s="119"/>
    </row>
    <row r="127" spans="1:7" x14ac:dyDescent="0.25">
      <c r="A127" s="119"/>
      <c r="B127" s="119"/>
      <c r="C127" s="119"/>
      <c r="D127" s="119"/>
      <c r="E127" s="119"/>
      <c r="F127" s="119"/>
      <c r="G127" s="119"/>
    </row>
    <row r="129" spans="1:7" x14ac:dyDescent="0.25">
      <c r="A129" s="97" t="s">
        <v>173</v>
      </c>
      <c r="B129" s="98"/>
      <c r="C129" s="98"/>
      <c r="D129" s="98"/>
      <c r="E129" s="98"/>
      <c r="F129" s="98"/>
      <c r="G129" s="98"/>
    </row>
    <row r="130" spans="1:7" x14ac:dyDescent="0.25">
      <c r="A130" s="46" t="s">
        <v>2</v>
      </c>
    </row>
    <row r="131" spans="1:7" x14ac:dyDescent="0.25">
      <c r="A131" s="64" t="s">
        <v>6</v>
      </c>
    </row>
    <row r="132" spans="1:7" x14ac:dyDescent="0.25">
      <c r="A132" s="90" t="s">
        <v>3</v>
      </c>
      <c r="B132" s="90"/>
      <c r="C132" s="90"/>
      <c r="D132" s="90"/>
      <c r="E132" s="90"/>
      <c r="F132" s="55"/>
    </row>
    <row r="133" spans="1:7" x14ac:dyDescent="0.25">
      <c r="A133" s="90" t="s">
        <v>4</v>
      </c>
      <c r="B133" s="90"/>
      <c r="C133" s="90"/>
      <c r="D133" s="90"/>
      <c r="E133" s="90"/>
      <c r="F133" s="55"/>
    </row>
    <row r="134" spans="1:7" x14ac:dyDescent="0.25">
      <c r="A134" s="90" t="s">
        <v>5</v>
      </c>
      <c r="B134" s="90"/>
      <c r="C134" s="90"/>
      <c r="D134" s="90"/>
      <c r="E134" s="90"/>
      <c r="F134" s="55"/>
    </row>
    <row r="135" spans="1:7" x14ac:dyDescent="0.25">
      <c r="F135" s="5"/>
    </row>
    <row r="136" spans="1:7" ht="30" customHeight="1" x14ac:dyDescent="0.25">
      <c r="A136" s="87" t="s">
        <v>204</v>
      </c>
      <c r="B136" s="87"/>
      <c r="C136" s="87"/>
      <c r="D136" s="87"/>
      <c r="E136" s="87"/>
      <c r="F136" s="55"/>
    </row>
    <row r="137" spans="1:7" x14ac:dyDescent="0.25">
      <c r="F137" s="5"/>
    </row>
    <row r="138" spans="1:7" x14ac:dyDescent="0.25">
      <c r="A138" s="64" t="s">
        <v>7</v>
      </c>
      <c r="F138" s="5"/>
    </row>
    <row r="139" spans="1:7" x14ac:dyDescent="0.25">
      <c r="A139" s="90" t="s">
        <v>8</v>
      </c>
      <c r="B139" s="90"/>
      <c r="C139" s="90"/>
      <c r="D139" s="90"/>
      <c r="E139" s="90"/>
      <c r="F139" s="55"/>
    </row>
    <row r="140" spans="1:7" x14ac:dyDescent="0.25">
      <c r="A140" s="90" t="s">
        <v>9</v>
      </c>
      <c r="B140" s="90"/>
      <c r="C140" s="90"/>
      <c r="D140" s="90"/>
      <c r="E140" s="90"/>
      <c r="F140" s="55"/>
    </row>
    <row r="141" spans="1:7" x14ac:dyDescent="0.25">
      <c r="A141" s="90" t="s">
        <v>10</v>
      </c>
      <c r="B141" s="90"/>
      <c r="C141" s="90"/>
      <c r="D141" s="90"/>
      <c r="E141" s="90"/>
      <c r="F141" s="55"/>
    </row>
    <row r="142" spans="1:7" x14ac:dyDescent="0.25">
      <c r="F142" s="5"/>
    </row>
    <row r="143" spans="1:7" ht="31.5" customHeight="1" x14ac:dyDescent="0.25">
      <c r="A143" s="87" t="s">
        <v>205</v>
      </c>
      <c r="B143" s="87"/>
      <c r="C143" s="87"/>
      <c r="D143" s="87"/>
      <c r="E143" s="87"/>
      <c r="F143" s="55"/>
    </row>
    <row r="144" spans="1:7" ht="30" customHeight="1" x14ac:dyDescent="0.25">
      <c r="A144" s="87" t="s">
        <v>174</v>
      </c>
      <c r="B144" s="87"/>
      <c r="C144" s="87"/>
      <c r="D144" s="87"/>
      <c r="E144" s="87"/>
      <c r="F144" s="55"/>
    </row>
    <row r="146" spans="1:7" ht="31.5" customHeight="1" x14ac:dyDescent="0.25">
      <c r="A146" s="88" t="s">
        <v>175</v>
      </c>
      <c r="B146" s="88"/>
      <c r="C146" s="88"/>
      <c r="D146" s="88"/>
      <c r="E146" s="88"/>
      <c r="F146" s="88"/>
      <c r="G146" s="88"/>
    </row>
    <row r="147" spans="1:7" x14ac:dyDescent="0.25">
      <c r="A147" s="99"/>
      <c r="B147" s="99"/>
      <c r="C147" s="99"/>
      <c r="D147" s="99"/>
      <c r="E147" s="99"/>
      <c r="F147" s="99"/>
      <c r="G147" s="99"/>
    </row>
    <row r="148" spans="1:7" x14ac:dyDescent="0.25">
      <c r="A148" s="99"/>
      <c r="B148" s="99"/>
      <c r="C148" s="99"/>
      <c r="D148" s="99"/>
      <c r="E148" s="99"/>
      <c r="F148" s="99"/>
      <c r="G148" s="99"/>
    </row>
    <row r="149" spans="1:7" x14ac:dyDescent="0.25">
      <c r="A149" s="99"/>
      <c r="B149" s="99"/>
      <c r="C149" s="99"/>
      <c r="D149" s="99"/>
      <c r="E149" s="99"/>
      <c r="F149" s="99"/>
      <c r="G149" s="99"/>
    </row>
    <row r="150" spans="1:7" x14ac:dyDescent="0.25">
      <c r="A150" s="99"/>
      <c r="B150" s="99"/>
      <c r="C150" s="99"/>
      <c r="D150" s="99"/>
      <c r="E150" s="99"/>
      <c r="F150" s="99"/>
      <c r="G150" s="99"/>
    </row>
    <row r="151" spans="1:7" x14ac:dyDescent="0.25">
      <c r="A151" s="99"/>
      <c r="B151" s="99"/>
      <c r="C151" s="99"/>
      <c r="D151" s="99"/>
      <c r="E151" s="99"/>
      <c r="F151" s="99"/>
      <c r="G151" s="99"/>
    </row>
    <row r="152" spans="1:7" x14ac:dyDescent="0.25">
      <c r="A152" s="99"/>
      <c r="B152" s="99"/>
      <c r="C152" s="99"/>
      <c r="D152" s="99"/>
      <c r="E152" s="99"/>
      <c r="F152" s="99"/>
      <c r="G152" s="99"/>
    </row>
    <row r="153" spans="1:7" x14ac:dyDescent="0.25">
      <c r="A153" s="100"/>
      <c r="B153" s="100"/>
      <c r="C153" s="100"/>
      <c r="D153" s="100"/>
      <c r="E153" s="100"/>
      <c r="F153" s="100"/>
      <c r="G153" s="100"/>
    </row>
    <row r="154" spans="1:7" ht="15.75" customHeight="1" x14ac:dyDescent="0.25">
      <c r="A154" s="100"/>
      <c r="B154" s="100"/>
      <c r="C154" s="100"/>
      <c r="D154" s="100"/>
      <c r="E154" s="100"/>
      <c r="F154" s="100"/>
      <c r="G154" s="100"/>
    </row>
    <row r="155" spans="1:7" ht="15.75" customHeight="1" x14ac:dyDescent="0.25">
      <c r="A155" s="100"/>
      <c r="B155" s="100"/>
      <c r="C155" s="100"/>
      <c r="D155" s="100"/>
      <c r="E155" s="100"/>
      <c r="F155" s="100"/>
      <c r="G155" s="100"/>
    </row>
    <row r="156" spans="1:7" ht="15.75" customHeight="1" x14ac:dyDescent="0.25">
      <c r="A156" s="100"/>
      <c r="B156" s="100"/>
      <c r="C156" s="100"/>
      <c r="D156" s="100"/>
      <c r="E156" s="100"/>
      <c r="F156" s="100"/>
      <c r="G156" s="100"/>
    </row>
    <row r="157" spans="1:7" ht="15.75" customHeight="1" x14ac:dyDescent="0.25">
      <c r="A157" s="100"/>
      <c r="B157" s="100"/>
      <c r="C157" s="100"/>
      <c r="D157" s="100"/>
      <c r="E157" s="100"/>
      <c r="F157" s="100"/>
      <c r="G157" s="100"/>
    </row>
    <row r="158" spans="1:7" ht="15.75" customHeight="1" x14ac:dyDescent="0.25"/>
    <row r="159" spans="1:7" x14ac:dyDescent="0.25">
      <c r="A159" s="89" t="s">
        <v>11</v>
      </c>
      <c r="B159" s="89"/>
    </row>
    <row r="160" spans="1:7" x14ac:dyDescent="0.25">
      <c r="A160" s="99"/>
      <c r="B160" s="102"/>
      <c r="C160" s="102"/>
      <c r="D160" s="102"/>
      <c r="E160" s="102"/>
      <c r="F160" s="102"/>
      <c r="G160" s="102"/>
    </row>
    <row r="161" spans="1:7" x14ac:dyDescent="0.25">
      <c r="A161" s="102"/>
      <c r="B161" s="102"/>
      <c r="C161" s="102"/>
      <c r="D161" s="102"/>
      <c r="E161" s="102"/>
      <c r="F161" s="102"/>
      <c r="G161" s="102"/>
    </row>
    <row r="162" spans="1:7" x14ac:dyDescent="0.25">
      <c r="A162" s="102"/>
      <c r="B162" s="102"/>
      <c r="C162" s="102"/>
      <c r="D162" s="102"/>
      <c r="E162" s="102"/>
      <c r="F162" s="102"/>
      <c r="G162" s="102"/>
    </row>
    <row r="163" spans="1:7" x14ac:dyDescent="0.25">
      <c r="A163" s="102"/>
      <c r="B163" s="102"/>
      <c r="C163" s="102"/>
      <c r="D163" s="102"/>
      <c r="E163" s="102"/>
      <c r="F163" s="102"/>
      <c r="G163" s="102"/>
    </row>
    <row r="164" spans="1:7" x14ac:dyDescent="0.25">
      <c r="A164" s="102"/>
      <c r="B164" s="102"/>
      <c r="C164" s="102"/>
      <c r="D164" s="102"/>
      <c r="E164" s="102"/>
      <c r="F164" s="102"/>
      <c r="G164" s="102"/>
    </row>
    <row r="165" spans="1:7" x14ac:dyDescent="0.25">
      <c r="A165" s="102"/>
      <c r="B165" s="102"/>
      <c r="C165" s="102"/>
      <c r="D165" s="102"/>
      <c r="E165" s="102"/>
      <c r="F165" s="102"/>
      <c r="G165" s="102"/>
    </row>
    <row r="166" spans="1:7" x14ac:dyDescent="0.25">
      <c r="A166" s="102"/>
      <c r="B166" s="102"/>
      <c r="C166" s="102"/>
      <c r="D166" s="102"/>
      <c r="E166" s="102"/>
      <c r="F166" s="102"/>
      <c r="G166" s="102"/>
    </row>
    <row r="167" spans="1:7" x14ac:dyDescent="0.25">
      <c r="A167" s="102"/>
      <c r="B167" s="102"/>
      <c r="C167" s="102"/>
      <c r="D167" s="102"/>
      <c r="E167" s="102"/>
      <c r="F167" s="102"/>
      <c r="G167" s="102"/>
    </row>
    <row r="168" spans="1:7" x14ac:dyDescent="0.25">
      <c r="A168" s="102"/>
      <c r="B168" s="102"/>
      <c r="C168" s="102"/>
      <c r="D168" s="102"/>
      <c r="E168" s="102"/>
      <c r="F168" s="102"/>
      <c r="G168" s="102"/>
    </row>
    <row r="169" spans="1:7" x14ac:dyDescent="0.25">
      <c r="A169" s="102"/>
      <c r="B169" s="102"/>
      <c r="C169" s="102"/>
      <c r="D169" s="102"/>
      <c r="E169" s="102"/>
      <c r="F169" s="102"/>
      <c r="G169" s="102"/>
    </row>
    <row r="170" spans="1:7" x14ac:dyDescent="0.25">
      <c r="A170" s="102"/>
      <c r="B170" s="102"/>
      <c r="C170" s="102"/>
      <c r="D170" s="102"/>
      <c r="E170" s="102"/>
      <c r="F170" s="102"/>
      <c r="G170" s="102"/>
    </row>
    <row r="171" spans="1:7" x14ac:dyDescent="0.25">
      <c r="A171" s="102"/>
      <c r="B171" s="102"/>
      <c r="C171" s="102"/>
      <c r="D171" s="102"/>
      <c r="E171" s="102"/>
      <c r="F171" s="102"/>
      <c r="G171" s="102"/>
    </row>
    <row r="172" spans="1:7" x14ac:dyDescent="0.25">
      <c r="A172" s="25"/>
      <c r="B172" s="25"/>
      <c r="C172" s="25"/>
      <c r="D172" s="25"/>
      <c r="E172" s="25"/>
      <c r="F172" s="25"/>
      <c r="G172" s="25"/>
    </row>
    <row r="173" spans="1:7" x14ac:dyDescent="0.25">
      <c r="A173" s="97" t="s">
        <v>202</v>
      </c>
      <c r="B173" s="98"/>
      <c r="C173" s="98"/>
      <c r="D173" s="98"/>
      <c r="E173" s="98"/>
      <c r="F173" s="98"/>
      <c r="G173" s="98"/>
    </row>
    <row r="174" spans="1:7" ht="9" customHeight="1" x14ac:dyDescent="0.25"/>
    <row r="175" spans="1:7" x14ac:dyDescent="0.25">
      <c r="A175" s="90" t="s">
        <v>12</v>
      </c>
      <c r="B175" s="90"/>
      <c r="C175" s="101"/>
      <c r="D175" s="101"/>
      <c r="E175" s="101"/>
    </row>
    <row r="176" spans="1:7" ht="11.25" customHeight="1" x14ac:dyDescent="0.25"/>
    <row r="177" spans="1:7" x14ac:dyDescent="0.25">
      <c r="A177" s="91" t="s">
        <v>203</v>
      </c>
      <c r="B177" s="92"/>
      <c r="C177" s="92"/>
      <c r="D177" s="92"/>
      <c r="E177" s="92"/>
      <c r="F177" s="92"/>
      <c r="G177" s="92"/>
    </row>
    <row r="178" spans="1:7" ht="28.5" customHeight="1" x14ac:dyDescent="0.25">
      <c r="A178" s="92"/>
      <c r="B178" s="92"/>
      <c r="C178" s="92"/>
      <c r="D178" s="92"/>
      <c r="E178" s="92"/>
      <c r="F178" s="92"/>
      <c r="G178" s="92"/>
    </row>
    <row r="179" spans="1:7" ht="72" customHeight="1" x14ac:dyDescent="0.25">
      <c r="A179" s="9"/>
      <c r="B179" s="9"/>
      <c r="C179" s="9"/>
      <c r="D179" s="62" t="s">
        <v>17</v>
      </c>
      <c r="E179" s="62" t="s">
        <v>176</v>
      </c>
      <c r="F179" s="62" t="s">
        <v>18</v>
      </c>
      <c r="G179" s="63" t="s">
        <v>19</v>
      </c>
    </row>
    <row r="180" spans="1:7" x14ac:dyDescent="0.25">
      <c r="A180" s="87" t="s">
        <v>177</v>
      </c>
      <c r="B180" s="96"/>
      <c r="C180" s="96"/>
      <c r="D180" s="57"/>
      <c r="E180" s="57"/>
      <c r="F180" s="57"/>
      <c r="G180" s="60">
        <f>E180+F180+D180</f>
        <v>0</v>
      </c>
    </row>
    <row r="181" spans="1:7" x14ac:dyDescent="0.25">
      <c r="A181" s="87" t="s">
        <v>198</v>
      </c>
      <c r="B181" s="96"/>
      <c r="C181" s="96"/>
      <c r="D181" s="57"/>
      <c r="E181" s="57"/>
      <c r="F181" s="57"/>
      <c r="G181" s="60">
        <f t="shared" ref="G181:G221" si="0">E181+F181+D181</f>
        <v>0</v>
      </c>
    </row>
    <row r="182" spans="1:7" x14ac:dyDescent="0.25">
      <c r="A182" s="87" t="s">
        <v>178</v>
      </c>
      <c r="B182" s="96"/>
      <c r="C182" s="96"/>
      <c r="D182" s="57"/>
      <c r="E182" s="57"/>
      <c r="F182" s="57"/>
      <c r="G182" s="60">
        <f t="shared" si="0"/>
        <v>0</v>
      </c>
    </row>
    <row r="183" spans="1:7" x14ac:dyDescent="0.25">
      <c r="A183" s="87" t="s">
        <v>14</v>
      </c>
      <c r="B183" s="96"/>
      <c r="C183" s="96"/>
      <c r="D183" s="57"/>
      <c r="E183" s="57"/>
      <c r="F183" s="57"/>
      <c r="G183" s="60">
        <f t="shared" si="0"/>
        <v>0</v>
      </c>
    </row>
    <row r="184" spans="1:7" ht="15" customHeight="1" x14ac:dyDescent="0.25">
      <c r="A184" s="93" t="s">
        <v>181</v>
      </c>
      <c r="B184" s="94"/>
      <c r="C184" s="95"/>
      <c r="D184" s="57"/>
      <c r="E184" s="57"/>
      <c r="F184" s="57"/>
      <c r="G184" s="60">
        <f t="shared" si="0"/>
        <v>0</v>
      </c>
    </row>
    <row r="185" spans="1:7" x14ac:dyDescent="0.25">
      <c r="A185" s="87" t="s">
        <v>62</v>
      </c>
      <c r="B185" s="96"/>
      <c r="C185" s="96"/>
      <c r="D185" s="57"/>
      <c r="E185" s="57"/>
      <c r="F185" s="57"/>
      <c r="G185" s="60">
        <f t="shared" si="0"/>
        <v>0</v>
      </c>
    </row>
    <row r="186" spans="1:7" x14ac:dyDescent="0.25">
      <c r="A186" s="87" t="s">
        <v>179</v>
      </c>
      <c r="B186" s="96"/>
      <c r="C186" s="96"/>
      <c r="D186" s="57"/>
      <c r="E186" s="57"/>
      <c r="F186" s="57"/>
      <c r="G186" s="60">
        <f t="shared" si="0"/>
        <v>0</v>
      </c>
    </row>
    <row r="187" spans="1:7" x14ac:dyDescent="0.25">
      <c r="A187" s="87" t="s">
        <v>180</v>
      </c>
      <c r="B187" s="96"/>
      <c r="C187" s="96"/>
      <c r="D187" s="57"/>
      <c r="E187" s="57"/>
      <c r="F187" s="57"/>
      <c r="G187" s="60">
        <f t="shared" si="0"/>
        <v>0</v>
      </c>
    </row>
    <row r="188" spans="1:7" x14ac:dyDescent="0.25">
      <c r="A188" s="87" t="s">
        <v>185</v>
      </c>
      <c r="B188" s="96"/>
      <c r="C188" s="96"/>
      <c r="D188" s="57"/>
      <c r="E188" s="57"/>
      <c r="F188" s="57"/>
      <c r="G188" s="60">
        <f t="shared" si="0"/>
        <v>0</v>
      </c>
    </row>
    <row r="189" spans="1:7" ht="29.25" customHeight="1" x14ac:dyDescent="0.25">
      <c r="A189" s="87" t="s">
        <v>445</v>
      </c>
      <c r="B189" s="96"/>
      <c r="C189" s="96"/>
      <c r="D189" s="57"/>
      <c r="E189" s="57"/>
      <c r="F189" s="57"/>
      <c r="G189" s="60">
        <f t="shared" si="0"/>
        <v>0</v>
      </c>
    </row>
    <row r="190" spans="1:7" ht="15" customHeight="1" x14ac:dyDescent="0.25">
      <c r="A190" s="87" t="s">
        <v>36</v>
      </c>
      <c r="B190" s="96"/>
      <c r="C190" s="96"/>
      <c r="D190" s="57"/>
      <c r="E190" s="57"/>
      <c r="F190" s="57"/>
      <c r="G190" s="60">
        <f t="shared" si="0"/>
        <v>0</v>
      </c>
    </row>
    <row r="191" spans="1:7" ht="15" customHeight="1" x14ac:dyDescent="0.25">
      <c r="A191" s="87" t="s">
        <v>182</v>
      </c>
      <c r="B191" s="96"/>
      <c r="C191" s="96"/>
      <c r="D191" s="57"/>
      <c r="E191" s="57"/>
      <c r="F191" s="57"/>
      <c r="G191" s="60">
        <f t="shared" si="0"/>
        <v>0</v>
      </c>
    </row>
    <row r="192" spans="1:7" x14ac:dyDescent="0.25">
      <c r="A192" s="87" t="s">
        <v>398</v>
      </c>
      <c r="B192" s="96"/>
      <c r="C192" s="96"/>
      <c r="D192" s="57"/>
      <c r="E192" s="57"/>
      <c r="F192" s="57"/>
      <c r="G192" s="60">
        <f t="shared" si="0"/>
        <v>0</v>
      </c>
    </row>
    <row r="193" spans="1:7" x14ac:dyDescent="0.25">
      <c r="A193" s="87" t="s">
        <v>186</v>
      </c>
      <c r="B193" s="96"/>
      <c r="C193" s="96"/>
      <c r="D193" s="57"/>
      <c r="E193" s="57"/>
      <c r="F193" s="57"/>
      <c r="G193" s="60">
        <f t="shared" si="0"/>
        <v>0</v>
      </c>
    </row>
    <row r="194" spans="1:7" ht="30" customHeight="1" x14ac:dyDescent="0.25">
      <c r="A194" s="93" t="s">
        <v>440</v>
      </c>
      <c r="B194" s="94"/>
      <c r="C194" s="95"/>
      <c r="D194" s="57"/>
      <c r="E194" s="57"/>
      <c r="F194" s="57"/>
      <c r="G194" s="60">
        <f t="shared" si="0"/>
        <v>0</v>
      </c>
    </row>
    <row r="195" spans="1:7" ht="30" customHeight="1" x14ac:dyDescent="0.25">
      <c r="A195" s="93" t="s">
        <v>441</v>
      </c>
      <c r="B195" s="94"/>
      <c r="C195" s="95"/>
      <c r="D195" s="57"/>
      <c r="E195" s="57"/>
      <c r="F195" s="57"/>
      <c r="G195" s="60">
        <f t="shared" si="0"/>
        <v>0</v>
      </c>
    </row>
    <row r="196" spans="1:7" ht="15" customHeight="1" x14ac:dyDescent="0.25">
      <c r="A196" s="87" t="s">
        <v>183</v>
      </c>
      <c r="B196" s="96"/>
      <c r="C196" s="96"/>
      <c r="D196" s="57"/>
      <c r="E196" s="57"/>
      <c r="F196" s="57"/>
      <c r="G196" s="60">
        <f t="shared" si="0"/>
        <v>0</v>
      </c>
    </row>
    <row r="197" spans="1:7" x14ac:dyDescent="0.25">
      <c r="A197" s="87" t="s">
        <v>184</v>
      </c>
      <c r="B197" s="96"/>
      <c r="C197" s="96"/>
      <c r="D197" s="57"/>
      <c r="E197" s="57"/>
      <c r="F197" s="57"/>
      <c r="G197" s="60">
        <f t="shared" si="0"/>
        <v>0</v>
      </c>
    </row>
    <row r="198" spans="1:7" x14ac:dyDescent="0.25">
      <c r="A198" s="87" t="s">
        <v>189</v>
      </c>
      <c r="B198" s="96"/>
      <c r="C198" s="96"/>
      <c r="D198" s="57"/>
      <c r="E198" s="57"/>
      <c r="F198" s="57"/>
      <c r="G198" s="60">
        <f t="shared" si="0"/>
        <v>0</v>
      </c>
    </row>
    <row r="199" spans="1:7" ht="14.25" customHeight="1" x14ac:dyDescent="0.25">
      <c r="A199" s="87" t="s">
        <v>187</v>
      </c>
      <c r="B199" s="96"/>
      <c r="C199" s="96"/>
      <c r="D199" s="57"/>
      <c r="E199" s="57"/>
      <c r="F199" s="57"/>
      <c r="G199" s="60">
        <f t="shared" si="0"/>
        <v>0</v>
      </c>
    </row>
    <row r="200" spans="1:7" ht="14.25" customHeight="1" x14ac:dyDescent="0.25">
      <c r="A200" s="87" t="s">
        <v>188</v>
      </c>
      <c r="B200" s="96"/>
      <c r="C200" s="96"/>
      <c r="D200" s="57"/>
      <c r="E200" s="57"/>
      <c r="F200" s="57"/>
      <c r="G200" s="60">
        <f t="shared" si="0"/>
        <v>0</v>
      </c>
    </row>
    <row r="201" spans="1:7" ht="14.25" customHeight="1" x14ac:dyDescent="0.25">
      <c r="A201" s="87" t="s">
        <v>192</v>
      </c>
      <c r="B201" s="96"/>
      <c r="C201" s="96"/>
      <c r="D201" s="57"/>
      <c r="E201" s="57"/>
      <c r="F201" s="57"/>
      <c r="G201" s="60">
        <f t="shared" si="0"/>
        <v>0</v>
      </c>
    </row>
    <row r="202" spans="1:7" ht="14.25" customHeight="1" x14ac:dyDescent="0.25">
      <c r="A202" s="87" t="s">
        <v>199</v>
      </c>
      <c r="B202" s="96"/>
      <c r="C202" s="96"/>
      <c r="D202" s="57"/>
      <c r="E202" s="57"/>
      <c r="F202" s="57"/>
      <c r="G202" s="60">
        <f t="shared" si="0"/>
        <v>0</v>
      </c>
    </row>
    <row r="203" spans="1:7" ht="14.25" customHeight="1" x14ac:dyDescent="0.25">
      <c r="A203" s="87" t="s">
        <v>15</v>
      </c>
      <c r="B203" s="96"/>
      <c r="C203" s="96"/>
      <c r="D203" s="57"/>
      <c r="E203" s="57"/>
      <c r="F203" s="57"/>
      <c r="G203" s="60">
        <f t="shared" si="0"/>
        <v>0</v>
      </c>
    </row>
    <row r="204" spans="1:7" ht="32.25" customHeight="1" x14ac:dyDescent="0.25">
      <c r="A204" s="87" t="s">
        <v>190</v>
      </c>
      <c r="B204" s="96"/>
      <c r="C204" s="96"/>
      <c r="D204" s="57"/>
      <c r="E204" s="57"/>
      <c r="F204" s="57"/>
      <c r="G204" s="60">
        <f t="shared" si="0"/>
        <v>0</v>
      </c>
    </row>
    <row r="205" spans="1:7" ht="15" customHeight="1" x14ac:dyDescent="0.25">
      <c r="A205" s="87" t="s">
        <v>191</v>
      </c>
      <c r="B205" s="96"/>
      <c r="C205" s="96"/>
      <c r="D205" s="57"/>
      <c r="E205" s="57"/>
      <c r="F205" s="57"/>
      <c r="G205" s="60">
        <f t="shared" si="0"/>
        <v>0</v>
      </c>
    </row>
    <row r="206" spans="1:7" ht="15.75" customHeight="1" x14ac:dyDescent="0.25">
      <c r="A206" s="87" t="s">
        <v>193</v>
      </c>
      <c r="B206" s="96"/>
      <c r="C206" s="96"/>
      <c r="D206" s="57"/>
      <c r="E206" s="57"/>
      <c r="F206" s="57"/>
      <c r="G206" s="60">
        <f t="shared" si="0"/>
        <v>0</v>
      </c>
    </row>
    <row r="207" spans="1:7" ht="15" customHeight="1" x14ac:dyDescent="0.25">
      <c r="A207" s="87" t="s">
        <v>194</v>
      </c>
      <c r="B207" s="96"/>
      <c r="C207" s="96"/>
      <c r="D207" s="57"/>
      <c r="E207" s="57"/>
      <c r="F207" s="57"/>
      <c r="G207" s="60">
        <f t="shared" si="0"/>
        <v>0</v>
      </c>
    </row>
    <row r="208" spans="1:7" x14ac:dyDescent="0.25">
      <c r="A208" s="87" t="s">
        <v>200</v>
      </c>
      <c r="B208" s="96"/>
      <c r="C208" s="96"/>
      <c r="D208" s="57"/>
      <c r="E208" s="57"/>
      <c r="F208" s="57"/>
      <c r="G208" s="60">
        <f t="shared" si="0"/>
        <v>0</v>
      </c>
    </row>
    <row r="209" spans="1:7" ht="14.25" customHeight="1" x14ac:dyDescent="0.25">
      <c r="A209" s="87" t="s">
        <v>197</v>
      </c>
      <c r="B209" s="96"/>
      <c r="C209" s="96"/>
      <c r="D209" s="57"/>
      <c r="E209" s="57"/>
      <c r="F209" s="57"/>
      <c r="G209" s="60">
        <f t="shared" si="0"/>
        <v>0</v>
      </c>
    </row>
    <row r="210" spans="1:7" ht="15" customHeight="1" x14ac:dyDescent="0.25">
      <c r="A210" s="87" t="s">
        <v>195</v>
      </c>
      <c r="B210" s="96"/>
      <c r="C210" s="96"/>
      <c r="D210" s="57"/>
      <c r="E210" s="57"/>
      <c r="F210" s="57"/>
      <c r="G210" s="60">
        <f t="shared" si="0"/>
        <v>0</v>
      </c>
    </row>
    <row r="211" spans="1:7" ht="15" customHeight="1" x14ac:dyDescent="0.25">
      <c r="A211" s="87" t="s">
        <v>444</v>
      </c>
      <c r="B211" s="96"/>
      <c r="C211" s="96"/>
      <c r="D211" s="57"/>
      <c r="E211" s="57"/>
      <c r="F211" s="57"/>
      <c r="G211" s="60">
        <f t="shared" si="0"/>
        <v>0</v>
      </c>
    </row>
    <row r="212" spans="1:7" ht="15" customHeight="1" x14ac:dyDescent="0.25">
      <c r="A212" s="93" t="s">
        <v>251</v>
      </c>
      <c r="B212" s="128"/>
      <c r="C212" s="129"/>
      <c r="D212" s="57"/>
      <c r="E212" s="57"/>
      <c r="F212" s="57"/>
      <c r="G212" s="60">
        <f t="shared" si="0"/>
        <v>0</v>
      </c>
    </row>
    <row r="213" spans="1:7" ht="15" customHeight="1" x14ac:dyDescent="0.25">
      <c r="A213" s="87" t="s">
        <v>252</v>
      </c>
      <c r="B213" s="96"/>
      <c r="C213" s="96"/>
      <c r="D213" s="57"/>
      <c r="E213" s="57"/>
      <c r="F213" s="57"/>
      <c r="G213" s="60">
        <f t="shared" si="0"/>
        <v>0</v>
      </c>
    </row>
    <row r="214" spans="1:7" ht="15" customHeight="1" x14ac:dyDescent="0.25">
      <c r="A214" s="87" t="s">
        <v>196</v>
      </c>
      <c r="B214" s="96"/>
      <c r="C214" s="96"/>
      <c r="D214" s="57"/>
      <c r="E214" s="57"/>
      <c r="F214" s="57"/>
      <c r="G214" s="60">
        <f t="shared" si="0"/>
        <v>0</v>
      </c>
    </row>
    <row r="215" spans="1:7" ht="15" customHeight="1" x14ac:dyDescent="0.25">
      <c r="A215" s="136" t="s">
        <v>16</v>
      </c>
      <c r="B215" s="136"/>
      <c r="C215" s="136"/>
      <c r="D215" s="5"/>
      <c r="E215" s="5"/>
      <c r="F215" s="5"/>
      <c r="G215" s="77"/>
    </row>
    <row r="216" spans="1:7" ht="13.5" customHeight="1" x14ac:dyDescent="0.25">
      <c r="A216" s="126"/>
      <c r="B216" s="127"/>
      <c r="C216" s="127"/>
      <c r="D216" s="32"/>
      <c r="E216" s="32"/>
      <c r="F216" s="32"/>
      <c r="G216" s="60">
        <f t="shared" si="0"/>
        <v>0</v>
      </c>
    </row>
    <row r="217" spans="1:7" ht="13.5" customHeight="1" x14ac:dyDescent="0.25">
      <c r="A217" s="126"/>
      <c r="B217" s="127"/>
      <c r="C217" s="127"/>
      <c r="D217" s="32"/>
      <c r="E217" s="32"/>
      <c r="F217" s="32"/>
      <c r="G217" s="60">
        <f t="shared" si="0"/>
        <v>0</v>
      </c>
    </row>
    <row r="218" spans="1:7" ht="13.5" customHeight="1" x14ac:dyDescent="0.25">
      <c r="A218" s="126"/>
      <c r="B218" s="127"/>
      <c r="C218" s="127"/>
      <c r="D218" s="32"/>
      <c r="E218" s="32"/>
      <c r="F218" s="32"/>
      <c r="G218" s="60">
        <f t="shared" si="0"/>
        <v>0</v>
      </c>
    </row>
    <row r="219" spans="1:7" ht="13.5" customHeight="1" x14ac:dyDescent="0.25">
      <c r="A219" s="126"/>
      <c r="B219" s="127"/>
      <c r="C219" s="127"/>
      <c r="D219" s="32"/>
      <c r="E219" s="32"/>
      <c r="F219" s="32"/>
      <c r="G219" s="60">
        <f t="shared" si="0"/>
        <v>0</v>
      </c>
    </row>
    <row r="220" spans="1:7" ht="15.75" customHeight="1" x14ac:dyDescent="0.25">
      <c r="A220" s="126"/>
      <c r="B220" s="127"/>
      <c r="C220" s="127"/>
      <c r="D220" s="57"/>
      <c r="E220" s="57"/>
      <c r="F220" s="57"/>
      <c r="G220" s="60">
        <f t="shared" si="0"/>
        <v>0</v>
      </c>
    </row>
    <row r="221" spans="1:7" x14ac:dyDescent="0.25">
      <c r="A221" s="126"/>
      <c r="B221" s="127"/>
      <c r="C221" s="127"/>
      <c r="D221" s="57"/>
      <c r="E221" s="57"/>
      <c r="F221" s="57"/>
      <c r="G221" s="60">
        <f t="shared" si="0"/>
        <v>0</v>
      </c>
    </row>
    <row r="222" spans="1:7" x14ac:dyDescent="0.25">
      <c r="C222" s="11" t="s">
        <v>19</v>
      </c>
      <c r="D222" s="12">
        <f>SUM(D180:D214)+SUM(D216:D221)</f>
        <v>0</v>
      </c>
      <c r="E222" s="12">
        <f>SUM(E180:E214)+SUM(E216:E221)</f>
        <v>0</v>
      </c>
      <c r="F222" s="12">
        <f>SUM(F180:F214)+SUM(F216:F221)</f>
        <v>0</v>
      </c>
      <c r="G222" s="61">
        <f>SUM(G180:G221)</f>
        <v>0</v>
      </c>
    </row>
    <row r="223" spans="1:7" ht="15" customHeight="1" x14ac:dyDescent="0.25">
      <c r="A223" s="87" t="s">
        <v>20</v>
      </c>
      <c r="B223" s="135"/>
      <c r="C223" s="135"/>
      <c r="D223" s="32"/>
      <c r="E223" s="56"/>
      <c r="F223" s="32"/>
      <c r="G223" s="60">
        <f>D223+F223</f>
        <v>0</v>
      </c>
    </row>
    <row r="224" spans="1:7" ht="15" customHeight="1" x14ac:dyDescent="0.25">
      <c r="A224" s="87" t="s">
        <v>21</v>
      </c>
      <c r="B224" s="135"/>
      <c r="C224" s="135"/>
      <c r="D224" s="32"/>
      <c r="E224" s="56"/>
      <c r="F224" s="32"/>
      <c r="G224" s="60">
        <f>D224+F224</f>
        <v>0</v>
      </c>
    </row>
    <row r="226" spans="1:7" ht="30" customHeight="1" x14ac:dyDescent="0.25">
      <c r="A226" s="133" t="s">
        <v>250</v>
      </c>
      <c r="B226" s="134"/>
      <c r="C226" s="134"/>
      <c r="D226" s="36" t="s">
        <v>249</v>
      </c>
      <c r="E226" s="38"/>
    </row>
    <row r="227" spans="1:7" ht="15" customHeight="1" x14ac:dyDescent="0.25">
      <c r="A227" s="87" t="s">
        <v>24</v>
      </c>
      <c r="B227" s="96"/>
      <c r="C227" s="96"/>
      <c r="D227" s="59"/>
    </row>
    <row r="228" spans="1:7" ht="15" customHeight="1" x14ac:dyDescent="0.25">
      <c r="A228" s="87" t="s">
        <v>23</v>
      </c>
      <c r="B228" s="96"/>
      <c r="C228" s="96"/>
      <c r="D228" s="59"/>
    </row>
    <row r="229" spans="1:7" x14ac:dyDescent="0.25">
      <c r="A229" s="87" t="s">
        <v>22</v>
      </c>
      <c r="B229" s="96"/>
      <c r="C229" s="96"/>
      <c r="D229" s="59"/>
      <c r="G229" s="3"/>
    </row>
    <row r="230" spans="1:7" ht="15" customHeight="1" x14ac:dyDescent="0.25">
      <c r="A230" s="18"/>
      <c r="B230" s="5"/>
      <c r="C230" s="5"/>
      <c r="D230" s="58"/>
      <c r="G230" s="3"/>
    </row>
    <row r="231" spans="1:7" ht="60.75" customHeight="1" x14ac:dyDescent="0.25">
      <c r="A231" s="130" t="s">
        <v>247</v>
      </c>
      <c r="B231" s="131"/>
      <c r="C231" s="131"/>
      <c r="D231" s="67" t="s">
        <v>243</v>
      </c>
      <c r="G231" s="3"/>
    </row>
    <row r="232" spans="1:7" x14ac:dyDescent="0.25">
      <c r="A232" s="87" t="s">
        <v>244</v>
      </c>
      <c r="B232" s="132"/>
      <c r="C232" s="132"/>
      <c r="D232" s="69"/>
      <c r="G232" s="3"/>
    </row>
    <row r="233" spans="1:7" x14ac:dyDescent="0.25">
      <c r="A233" s="87" t="s">
        <v>245</v>
      </c>
      <c r="B233" s="132"/>
      <c r="C233" s="132"/>
      <c r="D233" s="68"/>
      <c r="G233" s="3"/>
    </row>
    <row r="234" spans="1:7" x14ac:dyDescent="0.25">
      <c r="A234" s="87" t="s">
        <v>246</v>
      </c>
      <c r="B234" s="132"/>
      <c r="C234" s="132"/>
      <c r="D234" s="69"/>
      <c r="G234" s="3"/>
    </row>
    <row r="235" spans="1:7" x14ac:dyDescent="0.25">
      <c r="A235" s="18"/>
      <c r="B235" s="5"/>
      <c r="C235" s="5"/>
      <c r="D235" s="58"/>
      <c r="G235" s="3"/>
    </row>
    <row r="236" spans="1:7" x14ac:dyDescent="0.25">
      <c r="A236" s="216" t="s">
        <v>248</v>
      </c>
      <c r="B236" s="216"/>
      <c r="C236" s="133"/>
      <c r="D236" s="133"/>
      <c r="E236" s="133"/>
      <c r="F236" s="133"/>
      <c r="G236" s="133"/>
    </row>
    <row r="237" spans="1:7" x14ac:dyDescent="0.25">
      <c r="A237" s="215"/>
      <c r="B237" s="199"/>
      <c r="C237" s="199"/>
      <c r="D237" s="199"/>
      <c r="E237" s="199"/>
      <c r="F237" s="199"/>
      <c r="G237" s="199"/>
    </row>
    <row r="238" spans="1:7" x14ac:dyDescent="0.25">
      <c r="A238" s="215"/>
      <c r="B238" s="199"/>
      <c r="C238" s="199"/>
      <c r="D238" s="199"/>
      <c r="E238" s="199"/>
      <c r="F238" s="199"/>
      <c r="G238" s="199"/>
    </row>
    <row r="239" spans="1:7" x14ac:dyDescent="0.25">
      <c r="A239" s="215"/>
      <c r="B239" s="199"/>
      <c r="C239" s="199"/>
      <c r="D239" s="199"/>
      <c r="E239" s="199"/>
      <c r="F239" s="199"/>
      <c r="G239" s="199"/>
    </row>
    <row r="240" spans="1:7" x14ac:dyDescent="0.25">
      <c r="A240" s="215"/>
      <c r="B240" s="199"/>
      <c r="C240" s="199"/>
      <c r="D240" s="199"/>
      <c r="E240" s="199"/>
      <c r="F240" s="199"/>
      <c r="G240" s="199"/>
    </row>
    <row r="241" spans="1:7" x14ac:dyDescent="0.25">
      <c r="A241" s="199"/>
      <c r="B241" s="199"/>
      <c r="C241" s="199"/>
      <c r="D241" s="199"/>
      <c r="E241" s="199"/>
      <c r="F241" s="199"/>
      <c r="G241" s="199"/>
    </row>
    <row r="242" spans="1:7" x14ac:dyDescent="0.25">
      <c r="A242" s="199"/>
      <c r="B242" s="199"/>
      <c r="C242" s="199"/>
      <c r="D242" s="199"/>
      <c r="E242" s="199"/>
      <c r="F242" s="199"/>
      <c r="G242" s="199"/>
    </row>
    <row r="243" spans="1:7" x14ac:dyDescent="0.25">
      <c r="A243" s="199"/>
      <c r="B243" s="199"/>
      <c r="C243" s="199"/>
      <c r="D243" s="199"/>
      <c r="E243" s="199"/>
      <c r="F243" s="199"/>
      <c r="G243" s="199"/>
    </row>
    <row r="244" spans="1:7" x14ac:dyDescent="0.25">
      <c r="A244" s="199"/>
      <c r="B244" s="199"/>
      <c r="C244" s="199"/>
      <c r="D244" s="199"/>
      <c r="E244" s="199"/>
      <c r="F244" s="199"/>
      <c r="G244" s="199"/>
    </row>
    <row r="245" spans="1:7" x14ac:dyDescent="0.25">
      <c r="A245" s="199"/>
      <c r="B245" s="199"/>
      <c r="C245" s="199"/>
      <c r="D245" s="199"/>
      <c r="E245" s="199"/>
      <c r="F245" s="199"/>
      <c r="G245" s="199"/>
    </row>
    <row r="246" spans="1:7" x14ac:dyDescent="0.25">
      <c r="A246" s="18"/>
      <c r="B246" s="5"/>
      <c r="C246" s="5"/>
      <c r="D246" s="58"/>
      <c r="G246" s="3"/>
    </row>
    <row r="247" spans="1:7" ht="14.25" customHeight="1" x14ac:dyDescent="0.25">
      <c r="A247" s="97" t="s">
        <v>260</v>
      </c>
      <c r="B247" s="98"/>
      <c r="C247" s="98"/>
      <c r="D247" s="98"/>
      <c r="E247" s="98"/>
      <c r="F247" s="98"/>
      <c r="G247" s="98"/>
    </row>
    <row r="248" spans="1:7" ht="36" customHeight="1" x14ac:dyDescent="0.25">
      <c r="A248" s="141" t="s">
        <v>201</v>
      </c>
      <c r="B248" s="92"/>
      <c r="C248" s="92"/>
      <c r="D248" s="92"/>
      <c r="E248" s="92"/>
      <c r="F248" s="92"/>
      <c r="G248" s="92"/>
    </row>
    <row r="249" spans="1:7" ht="36" customHeight="1" x14ac:dyDescent="0.25">
      <c r="A249" s="219" t="s">
        <v>140</v>
      </c>
      <c r="B249" s="89"/>
      <c r="C249" s="89"/>
      <c r="D249" s="89"/>
      <c r="E249" s="89"/>
      <c r="F249" s="89"/>
      <c r="G249" s="89"/>
    </row>
    <row r="250" spans="1:7" x14ac:dyDescent="0.25">
      <c r="A250" s="14"/>
    </row>
    <row r="251" spans="1:7" ht="15" customHeight="1" x14ac:dyDescent="0.25">
      <c r="C251" s="3" t="s">
        <v>28</v>
      </c>
      <c r="D251" s="3" t="s">
        <v>29</v>
      </c>
      <c r="E251" s="3" t="s">
        <v>27</v>
      </c>
      <c r="F251" s="3" t="s">
        <v>30</v>
      </c>
      <c r="G251" s="16" t="s">
        <v>19</v>
      </c>
    </row>
    <row r="252" spans="1:7" ht="46.5" customHeight="1" x14ac:dyDescent="0.25">
      <c r="A252" s="87" t="s">
        <v>25</v>
      </c>
      <c r="B252" s="87"/>
      <c r="C252" s="35"/>
      <c r="D252" s="35"/>
      <c r="E252" s="35"/>
      <c r="F252" s="35"/>
      <c r="G252" s="17">
        <f>SUM(C252:F252)</f>
        <v>0</v>
      </c>
    </row>
    <row r="253" spans="1:7" ht="46.5" customHeight="1" x14ac:dyDescent="0.25">
      <c r="A253" s="87" t="s">
        <v>253</v>
      </c>
      <c r="B253" s="87"/>
      <c r="C253" s="35"/>
      <c r="D253" s="35"/>
      <c r="E253" s="35"/>
      <c r="F253" s="35"/>
      <c r="G253" s="17">
        <f>SUM(C253:F253)</f>
        <v>0</v>
      </c>
    </row>
    <row r="254" spans="1:7" ht="48" customHeight="1" x14ac:dyDescent="0.25">
      <c r="A254" s="87" t="s">
        <v>31</v>
      </c>
      <c r="B254" s="87"/>
      <c r="C254" s="35"/>
      <c r="D254" s="35"/>
      <c r="E254" s="35"/>
      <c r="F254" s="35"/>
      <c r="G254" s="17">
        <f t="shared" ref="G254:G255" si="1">SUM(C254:F254)</f>
        <v>0</v>
      </c>
    </row>
    <row r="255" spans="1:7" ht="30.75" customHeight="1" x14ac:dyDescent="0.25">
      <c r="A255" s="87" t="s">
        <v>26</v>
      </c>
      <c r="B255" s="87"/>
      <c r="C255" s="35"/>
      <c r="D255" s="35"/>
      <c r="E255" s="35"/>
      <c r="F255" s="35"/>
      <c r="G255" s="17">
        <f t="shared" si="1"/>
        <v>0</v>
      </c>
    </row>
    <row r="256" spans="1:7" x14ac:dyDescent="0.25">
      <c r="A256" s="18"/>
      <c r="B256" s="18"/>
      <c r="C256" s="19"/>
      <c r="D256" s="19"/>
      <c r="E256" s="19"/>
      <c r="F256" s="19"/>
      <c r="G256" s="20"/>
    </row>
    <row r="257" spans="1:7" ht="30" customHeight="1" x14ac:dyDescent="0.25">
      <c r="A257" s="124" t="s">
        <v>254</v>
      </c>
      <c r="B257" s="124"/>
      <c r="C257" s="217"/>
      <c r="D257" s="218"/>
      <c r="E257" s="218"/>
      <c r="F257" s="218"/>
      <c r="G257" s="218"/>
    </row>
    <row r="258" spans="1:7" x14ac:dyDescent="0.25">
      <c r="A258" s="45"/>
      <c r="B258" s="45"/>
      <c r="C258" s="19"/>
      <c r="D258" s="19"/>
      <c r="E258" s="19"/>
      <c r="F258" s="19"/>
      <c r="G258" s="20"/>
    </row>
    <row r="259" spans="1:7" ht="14.25" customHeight="1" x14ac:dyDescent="0.25">
      <c r="A259" s="5"/>
      <c r="B259" s="5"/>
      <c r="E259" s="3" t="s">
        <v>32</v>
      </c>
      <c r="F259" s="3" t="s">
        <v>30</v>
      </c>
      <c r="G259" s="12" t="s">
        <v>19</v>
      </c>
    </row>
    <row r="260" spans="1:7" ht="15" customHeight="1" x14ac:dyDescent="0.25">
      <c r="A260" s="87" t="s">
        <v>86</v>
      </c>
      <c r="B260" s="87"/>
      <c r="C260" s="123"/>
      <c r="D260" s="123"/>
      <c r="E260" s="35"/>
      <c r="F260" s="35"/>
      <c r="G260" s="17">
        <f>E260+F260</f>
        <v>0</v>
      </c>
    </row>
    <row r="261" spans="1:7" ht="15" customHeight="1" x14ac:dyDescent="0.25">
      <c r="A261" s="87" t="s">
        <v>255</v>
      </c>
      <c r="B261" s="87"/>
      <c r="C261" s="123"/>
      <c r="D261" s="123"/>
      <c r="E261" s="35"/>
      <c r="F261" s="35"/>
      <c r="G261" s="17">
        <f>E261+F261</f>
        <v>0</v>
      </c>
    </row>
    <row r="262" spans="1:7" ht="14.25" customHeight="1" x14ac:dyDescent="0.25">
      <c r="A262" s="18"/>
      <c r="B262" s="18"/>
      <c r="C262" s="38"/>
      <c r="D262" s="38"/>
      <c r="E262" s="66"/>
      <c r="F262" s="66"/>
      <c r="G262" s="65"/>
    </row>
    <row r="263" spans="1:7" ht="14.25" customHeight="1" x14ac:dyDescent="0.25">
      <c r="A263" s="18"/>
      <c r="B263" s="18"/>
      <c r="C263" s="38"/>
      <c r="D263" s="38"/>
      <c r="E263" s="66"/>
      <c r="F263" s="66"/>
      <c r="G263" s="65"/>
    </row>
    <row r="264" spans="1:7" ht="28.5" customHeight="1" x14ac:dyDescent="0.25">
      <c r="A264" s="124" t="s">
        <v>256</v>
      </c>
      <c r="B264" s="119"/>
      <c r="C264" s="119"/>
      <c r="D264" s="119"/>
      <c r="E264" s="119"/>
      <c r="F264" s="135"/>
      <c r="G264" s="35"/>
    </row>
    <row r="265" spans="1:7" ht="14.25" customHeight="1" x14ac:dyDescent="0.25">
      <c r="A265" s="124" t="s">
        <v>257</v>
      </c>
      <c r="B265" s="119"/>
      <c r="C265" s="119"/>
      <c r="D265" s="119"/>
      <c r="E265" s="119"/>
      <c r="F265" s="135"/>
      <c r="G265" s="35"/>
    </row>
    <row r="266" spans="1:7" ht="14.25" customHeight="1" x14ac:dyDescent="0.25">
      <c r="A266" s="124" t="s">
        <v>258</v>
      </c>
      <c r="B266" s="119"/>
      <c r="C266" s="119"/>
      <c r="D266" s="119"/>
      <c r="E266" s="119"/>
      <c r="F266" s="135"/>
      <c r="G266" s="35"/>
    </row>
    <row r="267" spans="1:7" ht="14.25" customHeight="1" x14ac:dyDescent="0.25">
      <c r="A267" s="124" t="s">
        <v>259</v>
      </c>
      <c r="B267" s="119"/>
      <c r="C267" s="119"/>
      <c r="D267" s="119"/>
      <c r="E267" s="119"/>
      <c r="F267" s="135"/>
      <c r="G267" s="35"/>
    </row>
    <row r="268" spans="1:7" ht="14.25" customHeight="1" x14ac:dyDescent="0.25">
      <c r="A268" s="18"/>
      <c r="B268" s="18"/>
      <c r="C268" s="38"/>
      <c r="D268" s="38"/>
      <c r="E268" s="66"/>
      <c r="F268" s="66"/>
      <c r="G268" s="65">
        <f>G265+G266+G267</f>
        <v>0</v>
      </c>
    </row>
    <row r="269" spans="1:7" ht="15" customHeight="1" x14ac:dyDescent="0.25">
      <c r="D269" s="210" t="str">
        <f>IF((G268=G264),"","le total ne correspond au nombre de personnes accompagnées avec accompagnant")</f>
        <v/>
      </c>
      <c r="E269" s="197"/>
      <c r="F269" s="197"/>
      <c r="G269" s="197"/>
    </row>
    <row r="270" spans="1:7" x14ac:dyDescent="0.25">
      <c r="D270" s="197"/>
      <c r="E270" s="197"/>
      <c r="F270" s="197"/>
      <c r="G270" s="197"/>
    </row>
    <row r="271" spans="1:7" x14ac:dyDescent="0.25">
      <c r="A271" s="97" t="s">
        <v>272</v>
      </c>
      <c r="B271" s="98"/>
      <c r="C271" s="98"/>
      <c r="D271" s="98"/>
      <c r="E271" s="98"/>
      <c r="F271" s="98"/>
      <c r="G271" s="98"/>
    </row>
    <row r="272" spans="1:7" x14ac:dyDescent="0.25">
      <c r="A272" s="114" t="s">
        <v>261</v>
      </c>
      <c r="B272" s="115"/>
      <c r="C272" s="115"/>
      <c r="D272" s="115"/>
      <c r="E272" s="115"/>
      <c r="F272" s="115"/>
      <c r="G272" s="115"/>
    </row>
    <row r="273" spans="1:7" x14ac:dyDescent="0.25">
      <c r="A273" s="44" t="s">
        <v>262</v>
      </c>
    </row>
    <row r="274" spans="1:7" x14ac:dyDescent="0.25">
      <c r="A274" s="44"/>
    </row>
    <row r="275" spans="1:7" x14ac:dyDescent="0.25">
      <c r="A275" s="93" t="s">
        <v>33</v>
      </c>
      <c r="B275" s="94"/>
      <c r="C275" s="94"/>
      <c r="D275" s="94"/>
      <c r="E275" s="95"/>
      <c r="F275" s="35"/>
    </row>
    <row r="276" spans="1:7" x14ac:dyDescent="0.25">
      <c r="A276" s="93" t="s">
        <v>34</v>
      </c>
      <c r="B276" s="94"/>
      <c r="C276" s="94"/>
      <c r="D276" s="94"/>
      <c r="E276" s="95"/>
      <c r="F276" s="35"/>
    </row>
    <row r="277" spans="1:7" x14ac:dyDescent="0.25">
      <c r="A277" s="93" t="s">
        <v>35</v>
      </c>
      <c r="B277" s="94"/>
      <c r="C277" s="94"/>
      <c r="D277" s="94"/>
      <c r="E277" s="95"/>
      <c r="F277" s="35"/>
    </row>
    <row r="278" spans="1:7" x14ac:dyDescent="0.25">
      <c r="A278" s="44"/>
    </row>
    <row r="279" spans="1:7" x14ac:dyDescent="0.25">
      <c r="A279" s="114" t="s">
        <v>263</v>
      </c>
      <c r="B279" s="115"/>
      <c r="C279" s="115"/>
      <c r="D279" s="115"/>
      <c r="E279" s="115"/>
      <c r="F279" s="115"/>
      <c r="G279" s="115"/>
    </row>
    <row r="280" spans="1:7" ht="14.25" customHeight="1" x14ac:dyDescent="0.25"/>
    <row r="281" spans="1:7" ht="41.25" customHeight="1" x14ac:dyDescent="0.25">
      <c r="F281" s="53" t="s">
        <v>264</v>
      </c>
    </row>
    <row r="282" spans="1:7" ht="15" customHeight="1" x14ac:dyDescent="0.25">
      <c r="A282" s="87" t="s">
        <v>265</v>
      </c>
      <c r="B282" s="87"/>
      <c r="C282" s="87"/>
      <c r="D282" s="87"/>
      <c r="E282" s="87"/>
      <c r="F282" s="35"/>
    </row>
    <row r="283" spans="1:7" ht="15" customHeight="1" x14ac:dyDescent="0.25">
      <c r="A283" s="87" t="s">
        <v>266</v>
      </c>
      <c r="B283" s="87"/>
      <c r="C283" s="87"/>
      <c r="D283" s="87"/>
      <c r="E283" s="87"/>
      <c r="F283" s="35"/>
    </row>
    <row r="284" spans="1:7" ht="15" customHeight="1" x14ac:dyDescent="0.25">
      <c r="A284" s="87" t="s">
        <v>267</v>
      </c>
      <c r="B284" s="87"/>
      <c r="C284" s="87"/>
      <c r="D284" s="87"/>
      <c r="E284" s="87"/>
      <c r="F284" s="35"/>
    </row>
    <row r="285" spans="1:7" x14ac:dyDescent="0.25">
      <c r="E285" s="33" t="s">
        <v>19</v>
      </c>
      <c r="F285" s="65">
        <f>SUM(F282:F284)</f>
        <v>0</v>
      </c>
    </row>
    <row r="286" spans="1:7" ht="25.5" customHeight="1" x14ac:dyDescent="0.25">
      <c r="D286" s="207" t="str">
        <f>IF((F285=F276),"","le total ne correspond au nombre de places installées déclarés plus haut")</f>
        <v/>
      </c>
      <c r="E286" s="131"/>
      <c r="F286" s="131"/>
      <c r="G286" s="131"/>
    </row>
    <row r="287" spans="1:7" ht="14.25" customHeight="1" x14ac:dyDescent="0.25">
      <c r="D287" s="39"/>
      <c r="E287" s="38"/>
      <c r="F287" s="38"/>
      <c r="G287" s="36" t="s">
        <v>155</v>
      </c>
    </row>
    <row r="288" spans="1:7" ht="14.25" customHeight="1" x14ac:dyDescent="0.25">
      <c r="A288" s="124" t="s">
        <v>269</v>
      </c>
      <c r="B288" s="124"/>
      <c r="C288" s="124"/>
      <c r="D288" s="124"/>
      <c r="E288" s="124"/>
      <c r="F288" s="124"/>
      <c r="G288" s="42"/>
    </row>
    <row r="289" spans="1:7" ht="14.25" customHeight="1" x14ac:dyDescent="0.25">
      <c r="A289" s="124" t="s">
        <v>270</v>
      </c>
      <c r="B289" s="124"/>
      <c r="C289" s="124"/>
      <c r="D289" s="124"/>
      <c r="E289" s="124"/>
      <c r="F289" s="124"/>
      <c r="G289" s="42"/>
    </row>
    <row r="290" spans="1:7" ht="14.25" customHeight="1" x14ac:dyDescent="0.25">
      <c r="A290" s="45"/>
      <c r="B290" s="45"/>
      <c r="C290" s="45"/>
      <c r="D290" s="45"/>
      <c r="E290" s="45"/>
      <c r="F290" s="45"/>
      <c r="G290" s="70"/>
    </row>
    <row r="291" spans="1:7" ht="31.5" customHeight="1" x14ac:dyDescent="0.25">
      <c r="A291" s="124" t="s">
        <v>271</v>
      </c>
      <c r="B291" s="124"/>
      <c r="C291" s="124"/>
      <c r="D291" s="124"/>
      <c r="E291" s="124"/>
      <c r="F291" s="124"/>
      <c r="G291" s="35"/>
    </row>
    <row r="292" spans="1:7" ht="14.25" customHeight="1" x14ac:dyDescent="0.25">
      <c r="D292" s="39"/>
      <c r="E292" s="38"/>
      <c r="F292" s="38"/>
      <c r="G292" s="38"/>
    </row>
    <row r="293" spans="1:7" ht="14.25" customHeight="1" x14ac:dyDescent="0.25">
      <c r="A293" t="s">
        <v>268</v>
      </c>
      <c r="D293" s="39"/>
      <c r="E293" s="38"/>
      <c r="F293" s="38"/>
      <c r="G293" s="38"/>
    </row>
    <row r="294" spans="1:7" ht="27.75" customHeight="1" x14ac:dyDescent="0.25">
      <c r="A294" s="208"/>
      <c r="B294" s="208"/>
      <c r="C294" s="208"/>
      <c r="D294" s="208"/>
      <c r="E294" s="208"/>
      <c r="F294" s="117"/>
      <c r="G294" s="117"/>
    </row>
    <row r="295" spans="1:7" ht="27.75" customHeight="1" x14ac:dyDescent="0.25">
      <c r="A295" s="208"/>
      <c r="B295" s="208"/>
      <c r="C295" s="208"/>
      <c r="D295" s="208"/>
      <c r="E295" s="208"/>
      <c r="F295" s="117"/>
      <c r="G295" s="117"/>
    </row>
    <row r="296" spans="1:7" ht="15" customHeight="1" x14ac:dyDescent="0.25">
      <c r="A296" s="208"/>
      <c r="B296" s="208"/>
      <c r="C296" s="208"/>
      <c r="D296" s="208"/>
      <c r="E296" s="208"/>
      <c r="F296" s="117"/>
      <c r="G296" s="117"/>
    </row>
    <row r="297" spans="1:7" x14ac:dyDescent="0.25">
      <c r="F297" s="27"/>
      <c r="G297" s="27"/>
    </row>
    <row r="299" spans="1:7" x14ac:dyDescent="0.25">
      <c r="A299" s="97" t="s">
        <v>37</v>
      </c>
      <c r="B299" s="98"/>
      <c r="C299" s="98"/>
      <c r="D299" s="98"/>
      <c r="E299" s="98"/>
      <c r="F299" s="98"/>
      <c r="G299" s="98"/>
    </row>
    <row r="300" spans="1:7" x14ac:dyDescent="0.25">
      <c r="A300" s="114" t="s">
        <v>49</v>
      </c>
      <c r="B300" s="115"/>
      <c r="C300" s="115"/>
      <c r="D300" s="115"/>
      <c r="E300" s="115"/>
      <c r="F300" s="115"/>
      <c r="G300" s="115"/>
    </row>
    <row r="301" spans="1:7" ht="24.75" customHeight="1" x14ac:dyDescent="0.25">
      <c r="A301" s="164" t="s">
        <v>273</v>
      </c>
      <c r="B301" s="164"/>
      <c r="C301" s="164"/>
      <c r="D301" s="164"/>
      <c r="E301" s="164"/>
      <c r="F301" s="164"/>
      <c r="G301" s="164"/>
    </row>
    <row r="302" spans="1:7" ht="74.25" customHeight="1" x14ac:dyDescent="0.25">
      <c r="D302" s="139" t="s">
        <v>38</v>
      </c>
      <c r="E302" s="140"/>
      <c r="F302" s="139" t="s">
        <v>409</v>
      </c>
      <c r="G302" s="140"/>
    </row>
    <row r="303" spans="1:7" ht="29.25" customHeight="1" x14ac:dyDescent="0.25">
      <c r="A303" s="87" t="s">
        <v>274</v>
      </c>
      <c r="B303" s="87"/>
      <c r="C303" s="87"/>
      <c r="D303" s="137"/>
      <c r="E303" s="138"/>
      <c r="F303" s="137"/>
      <c r="G303" s="138"/>
    </row>
    <row r="304" spans="1:7" ht="45" customHeight="1" x14ac:dyDescent="0.25">
      <c r="A304" s="87" t="s">
        <v>275</v>
      </c>
      <c r="B304" s="87"/>
      <c r="C304" s="87"/>
      <c r="D304" s="137"/>
      <c r="E304" s="138"/>
      <c r="F304" s="137"/>
      <c r="G304" s="138"/>
    </row>
    <row r="305" spans="1:7" ht="30" customHeight="1" x14ac:dyDescent="0.25">
      <c r="A305" s="87" t="s">
        <v>276</v>
      </c>
      <c r="B305" s="87"/>
      <c r="C305" s="102"/>
      <c r="D305" s="137"/>
      <c r="E305" s="138"/>
      <c r="F305" s="137"/>
      <c r="G305" s="138"/>
    </row>
    <row r="306" spans="1:7" ht="30" customHeight="1" x14ac:dyDescent="0.25">
      <c r="A306" s="87" t="s">
        <v>277</v>
      </c>
      <c r="B306" s="87"/>
      <c r="C306" s="102"/>
      <c r="D306" s="137"/>
      <c r="E306" s="138"/>
      <c r="F306" s="137"/>
      <c r="G306" s="138"/>
    </row>
    <row r="307" spans="1:7" x14ac:dyDescent="0.25">
      <c r="A307" s="136" t="s">
        <v>16</v>
      </c>
      <c r="B307" s="136"/>
      <c r="C307" s="136"/>
    </row>
    <row r="308" spans="1:7" x14ac:dyDescent="0.25">
      <c r="A308" s="126"/>
      <c r="B308" s="127"/>
      <c r="C308" s="127"/>
      <c r="D308" s="137"/>
      <c r="E308" s="138"/>
      <c r="F308" s="137"/>
      <c r="G308" s="138"/>
    </row>
    <row r="309" spans="1:7" x14ac:dyDescent="0.25">
      <c r="A309" s="126"/>
      <c r="B309" s="127"/>
      <c r="C309" s="127"/>
      <c r="D309" s="137"/>
      <c r="E309" s="138"/>
      <c r="F309" s="137"/>
      <c r="G309" s="138"/>
    </row>
    <row r="310" spans="1:7" x14ac:dyDescent="0.25">
      <c r="A310" s="126"/>
      <c r="B310" s="127"/>
      <c r="C310" s="127"/>
      <c r="D310" s="137"/>
      <c r="E310" s="138"/>
      <c r="F310" s="137"/>
      <c r="G310" s="138"/>
    </row>
    <row r="311" spans="1:7" ht="15" customHeight="1" x14ac:dyDescent="0.25">
      <c r="A311" s="87" t="s">
        <v>40</v>
      </c>
      <c r="B311" s="87"/>
      <c r="C311" s="102"/>
      <c r="D311" s="137"/>
      <c r="E311" s="138"/>
      <c r="F311" s="137"/>
      <c r="G311" s="138"/>
    </row>
    <row r="312" spans="1:7" ht="15" customHeight="1" x14ac:dyDescent="0.25">
      <c r="C312" s="33" t="s">
        <v>19</v>
      </c>
      <c r="D312" s="148">
        <f>SUM(D303:E306)+SUM(D308:E311)</f>
        <v>0</v>
      </c>
      <c r="E312" s="149"/>
      <c r="F312" s="148">
        <f>SUM(F303:G306)+SUM(F308:G311)</f>
        <v>0</v>
      </c>
      <c r="G312" s="149"/>
    </row>
    <row r="313" spans="1:7" x14ac:dyDescent="0.25">
      <c r="D313" s="142" t="str">
        <f>IF((D312=G252),"","le total ne correspond pas à la file active totale indiquée au IV")</f>
        <v/>
      </c>
      <c r="E313" s="142"/>
      <c r="F313" s="142" t="str">
        <f>IF((F312=G255),"","le total ne correspond pas au nombre total de sortants indiqué au IV")</f>
        <v/>
      </c>
      <c r="G313" s="142"/>
    </row>
    <row r="314" spans="1:7" x14ac:dyDescent="0.25">
      <c r="D314" s="142"/>
      <c r="E314" s="142"/>
      <c r="F314" s="142"/>
      <c r="G314" s="142"/>
    </row>
    <row r="315" spans="1:7" x14ac:dyDescent="0.25">
      <c r="D315" s="150"/>
      <c r="E315" s="150"/>
      <c r="F315" s="150"/>
      <c r="G315" s="150"/>
    </row>
    <row r="316" spans="1:7" x14ac:dyDescent="0.25">
      <c r="A316" s="114" t="s">
        <v>39</v>
      </c>
      <c r="B316" s="115"/>
      <c r="C316" s="115"/>
      <c r="D316" s="115"/>
      <c r="E316" s="115"/>
      <c r="F316" s="115"/>
      <c r="G316" s="115"/>
    </row>
    <row r="317" spans="1:7" ht="15" customHeight="1" x14ac:dyDescent="0.25"/>
    <row r="318" spans="1:7" ht="45" customHeight="1" x14ac:dyDescent="0.25">
      <c r="A318" s="6" t="s">
        <v>41</v>
      </c>
      <c r="D318" s="139" t="s">
        <v>38</v>
      </c>
      <c r="E318" s="140"/>
      <c r="F318" s="139" t="s">
        <v>43</v>
      </c>
      <c r="G318" s="140"/>
    </row>
    <row r="319" spans="1:7" ht="30" customHeight="1" x14ac:dyDescent="0.25">
      <c r="A319" s="87" t="s">
        <v>278</v>
      </c>
      <c r="B319" s="87"/>
      <c r="C319" s="102"/>
      <c r="D319" s="137"/>
      <c r="E319" s="138"/>
      <c r="F319" s="137"/>
      <c r="G319" s="138"/>
    </row>
    <row r="320" spans="1:7" ht="30" customHeight="1" x14ac:dyDescent="0.25">
      <c r="A320" s="87" t="s">
        <v>279</v>
      </c>
      <c r="B320" s="87"/>
      <c r="C320" s="102"/>
      <c r="D320" s="137"/>
      <c r="E320" s="138"/>
      <c r="F320" s="137"/>
      <c r="G320" s="138"/>
    </row>
    <row r="321" spans="1:7" ht="15" customHeight="1" x14ac:dyDescent="0.25">
      <c r="A321" s="87" t="s">
        <v>40</v>
      </c>
      <c r="B321" s="87"/>
      <c r="C321" s="102"/>
      <c r="D321" s="146"/>
      <c r="E321" s="147"/>
      <c r="F321" s="146"/>
      <c r="G321" s="147"/>
    </row>
    <row r="322" spans="1:7" ht="15" customHeight="1" x14ac:dyDescent="0.25">
      <c r="C322" s="2" t="s">
        <v>19</v>
      </c>
      <c r="D322" s="143">
        <f>SUM(D319:E321)</f>
        <v>0</v>
      </c>
      <c r="E322" s="144"/>
      <c r="F322" s="143">
        <f>SUM(F319:G321)</f>
        <v>0</v>
      </c>
      <c r="G322" s="144"/>
    </row>
    <row r="323" spans="1:7" x14ac:dyDescent="0.25">
      <c r="D323" s="142" t="str">
        <f>IF((D322=G252),"","le total ne correspond pas à la file active totale indiquée au IV")</f>
        <v/>
      </c>
      <c r="E323" s="142"/>
      <c r="F323" s="142" t="str">
        <f>IF((F322=G255),"","le total ne correspond pas au nombre total de sortants indiqué au IV")</f>
        <v/>
      </c>
      <c r="G323" s="142"/>
    </row>
    <row r="324" spans="1:7" x14ac:dyDescent="0.25">
      <c r="D324" s="142"/>
      <c r="E324" s="142"/>
      <c r="F324" s="142"/>
      <c r="G324" s="142"/>
    </row>
    <row r="325" spans="1:7" ht="59.25" customHeight="1" x14ac:dyDescent="0.25">
      <c r="D325" s="142"/>
      <c r="E325" s="142"/>
      <c r="F325" s="150"/>
      <c r="G325" s="150"/>
    </row>
    <row r="326" spans="1:7" ht="45" customHeight="1" x14ac:dyDescent="0.25">
      <c r="A326" s="145" t="s">
        <v>42</v>
      </c>
      <c r="B326" s="145"/>
      <c r="C326" s="145"/>
      <c r="D326" s="139" t="s">
        <v>38</v>
      </c>
      <c r="E326" s="140"/>
      <c r="F326" s="139" t="s">
        <v>43</v>
      </c>
      <c r="G326" s="140"/>
    </row>
    <row r="327" spans="1:7" ht="30" customHeight="1" x14ac:dyDescent="0.25">
      <c r="A327" s="87" t="s">
        <v>280</v>
      </c>
      <c r="B327" s="87"/>
      <c r="C327" s="102"/>
      <c r="D327" s="137"/>
      <c r="E327" s="138"/>
      <c r="F327" s="137"/>
      <c r="G327" s="138"/>
    </row>
    <row r="328" spans="1:7" ht="30" customHeight="1" x14ac:dyDescent="0.25">
      <c r="A328" s="87" t="s">
        <v>281</v>
      </c>
      <c r="B328" s="87"/>
      <c r="C328" s="102"/>
      <c r="D328" s="137"/>
      <c r="E328" s="138"/>
      <c r="F328" s="137"/>
      <c r="G328" s="138"/>
    </row>
    <row r="329" spans="1:7" ht="15" customHeight="1" x14ac:dyDescent="0.25">
      <c r="A329" s="87" t="s">
        <v>40</v>
      </c>
      <c r="B329" s="87"/>
      <c r="C329" s="102"/>
      <c r="D329" s="137"/>
      <c r="E329" s="138"/>
      <c r="F329" s="137"/>
      <c r="G329" s="138"/>
    </row>
    <row r="330" spans="1:7" ht="15" customHeight="1" x14ac:dyDescent="0.25">
      <c r="C330" s="33" t="s">
        <v>19</v>
      </c>
      <c r="D330" s="148">
        <f>SUM(D327:E329)</f>
        <v>0</v>
      </c>
      <c r="E330" s="149"/>
      <c r="F330" s="148">
        <f>SUM(F327:G329)</f>
        <v>0</v>
      </c>
      <c r="G330" s="149"/>
    </row>
    <row r="331" spans="1:7" x14ac:dyDescent="0.25">
      <c r="D331" s="142" t="str">
        <f>IF((D330=G252),"","le total ne correspond pas à la file active totale indiquée au IV")</f>
        <v/>
      </c>
      <c r="E331" s="142"/>
      <c r="F331" s="142" t="str">
        <f>IF((F330=G255),"","le total ne correspond pas au nombre total de sortants indiqué au IV")</f>
        <v/>
      </c>
      <c r="G331" s="142"/>
    </row>
    <row r="332" spans="1:7" x14ac:dyDescent="0.25">
      <c r="D332" s="142"/>
      <c r="E332" s="142"/>
      <c r="F332" s="142"/>
      <c r="G332" s="142"/>
    </row>
    <row r="333" spans="1:7" ht="59.25" customHeight="1" x14ac:dyDescent="0.25">
      <c r="D333" s="142"/>
      <c r="E333" s="142"/>
      <c r="F333" s="150"/>
      <c r="G333" s="150"/>
    </row>
    <row r="334" spans="1:7" ht="45" customHeight="1" x14ac:dyDescent="0.25">
      <c r="D334" s="139" t="s">
        <v>38</v>
      </c>
      <c r="E334" s="140"/>
      <c r="F334" s="139" t="s">
        <v>43</v>
      </c>
      <c r="G334" s="140"/>
    </row>
    <row r="335" spans="1:7" ht="30" customHeight="1" x14ac:dyDescent="0.25">
      <c r="A335" s="87" t="s">
        <v>399</v>
      </c>
      <c r="B335" s="87"/>
      <c r="C335" s="102"/>
      <c r="D335" s="137"/>
      <c r="E335" s="138"/>
      <c r="F335" s="137"/>
      <c r="G335" s="138"/>
    </row>
    <row r="336" spans="1:7" ht="45" customHeight="1" x14ac:dyDescent="0.25">
      <c r="A336" s="87" t="s">
        <v>400</v>
      </c>
      <c r="B336" s="87"/>
      <c r="C336" s="102"/>
      <c r="D336" s="137"/>
      <c r="E336" s="138"/>
      <c r="F336" s="137"/>
      <c r="G336" s="138"/>
    </row>
    <row r="337" spans="1:7" ht="15" customHeight="1" x14ac:dyDescent="0.25">
      <c r="A337" s="87" t="s">
        <v>40</v>
      </c>
      <c r="B337" s="87"/>
      <c r="C337" s="102"/>
      <c r="D337" s="137"/>
      <c r="E337" s="138"/>
      <c r="F337" s="137"/>
      <c r="G337" s="138"/>
    </row>
    <row r="338" spans="1:7" x14ac:dyDescent="0.25">
      <c r="C338" s="33" t="s">
        <v>19</v>
      </c>
      <c r="D338" s="148">
        <f>SUM(D335:E337)</f>
        <v>0</v>
      </c>
      <c r="E338" s="149"/>
      <c r="F338" s="148">
        <f>SUM(F335:G337)</f>
        <v>0</v>
      </c>
      <c r="G338" s="149"/>
    </row>
    <row r="339" spans="1:7" x14ac:dyDescent="0.25">
      <c r="D339" s="142" t="str">
        <f>IF((D338=G252),"","le total ne correspond pas à la file active totale indiquée au IV")</f>
        <v/>
      </c>
      <c r="E339" s="142"/>
      <c r="F339" s="142" t="str">
        <f>IF((F338=G255),"","le total ne correspond pas au nombre total de sortants indiqué au IV")</f>
        <v/>
      </c>
      <c r="G339" s="142"/>
    </row>
    <row r="340" spans="1:7" x14ac:dyDescent="0.25">
      <c r="D340" s="142"/>
      <c r="E340" s="142"/>
      <c r="F340" s="142"/>
      <c r="G340" s="142"/>
    </row>
    <row r="341" spans="1:7" x14ac:dyDescent="0.25">
      <c r="D341" s="142"/>
      <c r="E341" s="142"/>
      <c r="F341" s="150"/>
      <c r="G341" s="150"/>
    </row>
    <row r="342" spans="1:7" x14ac:dyDescent="0.25">
      <c r="A342" s="114" t="s">
        <v>283</v>
      </c>
      <c r="B342" s="115"/>
      <c r="C342" s="115"/>
      <c r="D342" s="115"/>
      <c r="E342" s="115"/>
      <c r="F342" s="115"/>
      <c r="G342" s="115"/>
    </row>
    <row r="343" spans="1:7" ht="30.75" customHeight="1" x14ac:dyDescent="0.25">
      <c r="A343" s="151" t="s">
        <v>282</v>
      </c>
      <c r="B343" s="152"/>
      <c r="C343" s="152"/>
      <c r="D343" s="152"/>
      <c r="E343" s="152"/>
      <c r="F343" s="152"/>
      <c r="G343" s="152"/>
    </row>
    <row r="344" spans="1:7" ht="15" customHeight="1" x14ac:dyDescent="0.25">
      <c r="A344" s="23"/>
    </row>
    <row r="345" spans="1:7" ht="45" customHeight="1" x14ac:dyDescent="0.25">
      <c r="A345" s="6"/>
      <c r="D345" s="139" t="s">
        <v>38</v>
      </c>
      <c r="E345" s="140"/>
      <c r="F345" s="139" t="s">
        <v>43</v>
      </c>
      <c r="G345" s="140"/>
    </row>
    <row r="346" spans="1:7" ht="45" customHeight="1" x14ac:dyDescent="0.25">
      <c r="A346" s="87" t="s">
        <v>284</v>
      </c>
      <c r="B346" s="87"/>
      <c r="C346" s="102"/>
      <c r="D346" s="137"/>
      <c r="E346" s="138"/>
      <c r="F346" s="137"/>
      <c r="G346" s="138"/>
    </row>
    <row r="347" spans="1:7" ht="30" customHeight="1" x14ac:dyDescent="0.25">
      <c r="A347" s="87" t="s">
        <v>285</v>
      </c>
      <c r="B347" s="87"/>
      <c r="C347" s="102"/>
      <c r="D347" s="137"/>
      <c r="E347" s="138"/>
      <c r="F347" s="137"/>
      <c r="G347" s="138"/>
    </row>
    <row r="348" spans="1:7" x14ac:dyDescent="0.25">
      <c r="A348" s="87" t="s">
        <v>44</v>
      </c>
      <c r="B348" s="87"/>
      <c r="C348" s="102"/>
      <c r="D348" s="137"/>
      <c r="E348" s="138"/>
      <c r="F348" s="137"/>
      <c r="G348" s="138"/>
    </row>
    <row r="349" spans="1:7" x14ac:dyDescent="0.25">
      <c r="A349" s="136" t="s">
        <v>16</v>
      </c>
      <c r="B349" s="136"/>
      <c r="C349" s="136"/>
    </row>
    <row r="350" spans="1:7" x14ac:dyDescent="0.25">
      <c r="A350" s="126"/>
      <c r="B350" s="127"/>
      <c r="C350" s="127"/>
      <c r="D350" s="137"/>
      <c r="E350" s="138"/>
      <c r="F350" s="137"/>
      <c r="G350" s="138"/>
    </row>
    <row r="351" spans="1:7" x14ac:dyDescent="0.25">
      <c r="A351" s="126"/>
      <c r="B351" s="127"/>
      <c r="C351" s="127"/>
      <c r="D351" s="137"/>
      <c r="E351" s="138"/>
      <c r="F351" s="137"/>
      <c r="G351" s="138"/>
    </row>
    <row r="352" spans="1:7" x14ac:dyDescent="0.25">
      <c r="A352" s="126"/>
      <c r="B352" s="127"/>
      <c r="C352" s="127"/>
      <c r="D352" s="137"/>
      <c r="E352" s="138"/>
      <c r="F352" s="137"/>
      <c r="G352" s="138"/>
    </row>
    <row r="353" spans="1:7" ht="15" customHeight="1" x14ac:dyDescent="0.25">
      <c r="A353" s="87" t="s">
        <v>40</v>
      </c>
      <c r="B353" s="87"/>
      <c r="C353" s="102"/>
      <c r="D353" s="137"/>
      <c r="E353" s="138"/>
      <c r="F353" s="137"/>
      <c r="G353" s="138"/>
    </row>
    <row r="354" spans="1:7" x14ac:dyDescent="0.25">
      <c r="C354" s="33" t="s">
        <v>19</v>
      </c>
      <c r="D354" s="148">
        <f>SUM(D346:E348)+SUM(D350:E353)</f>
        <v>0</v>
      </c>
      <c r="E354" s="149"/>
      <c r="F354" s="148">
        <f>SUM(F346:G348)+SUM(F350:G353)</f>
        <v>0</v>
      </c>
      <c r="G354" s="149"/>
    </row>
    <row r="355" spans="1:7" x14ac:dyDescent="0.25">
      <c r="D355" s="142" t="str">
        <f>IF((D354=G252),"","le total ne correspond pas à la file active totale indiquée au IV")</f>
        <v/>
      </c>
      <c r="E355" s="142"/>
      <c r="F355" s="142" t="str">
        <f>IF((F354=G255),"","le total ne correspond pas au nombre total de sortants indiqué au IV")</f>
        <v/>
      </c>
      <c r="G355" s="142"/>
    </row>
    <row r="356" spans="1:7" x14ac:dyDescent="0.25">
      <c r="D356" s="142"/>
      <c r="E356" s="142"/>
      <c r="F356" s="142"/>
      <c r="G356" s="142"/>
    </row>
    <row r="357" spans="1:7" ht="30.75" customHeight="1" x14ac:dyDescent="0.25">
      <c r="D357" s="150"/>
      <c r="E357" s="150"/>
      <c r="F357" s="150"/>
      <c r="G357" s="150"/>
    </row>
    <row r="358" spans="1:7" x14ac:dyDescent="0.25">
      <c r="A358" s="233"/>
      <c r="B358" s="7"/>
      <c r="C358" s="7"/>
      <c r="D358" s="7"/>
      <c r="E358" s="7"/>
      <c r="F358" s="7"/>
      <c r="G358" s="7"/>
    </row>
    <row r="359" spans="1:7" x14ac:dyDescent="0.25">
      <c r="A359" s="232" t="s">
        <v>45</v>
      </c>
      <c r="B359" s="232"/>
      <c r="C359" s="232"/>
      <c r="D359" s="232"/>
      <c r="E359" s="232"/>
      <c r="F359" s="232"/>
      <c r="G359" s="232"/>
    </row>
    <row r="360" spans="1:7" x14ac:dyDescent="0.25">
      <c r="A360" s="205" t="s">
        <v>410</v>
      </c>
      <c r="B360" s="89"/>
      <c r="C360" s="89"/>
      <c r="D360" s="89"/>
      <c r="E360" s="89"/>
      <c r="F360" s="89"/>
      <c r="G360" s="89"/>
    </row>
    <row r="361" spans="1:7" ht="15" customHeight="1" x14ac:dyDescent="0.25">
      <c r="A361" s="23"/>
    </row>
    <row r="362" spans="1:7" ht="45" customHeight="1" x14ac:dyDescent="0.25">
      <c r="A362" s="206"/>
      <c r="B362" s="161"/>
      <c r="C362" s="161"/>
      <c r="D362" s="139" t="s">
        <v>38</v>
      </c>
      <c r="E362" s="139"/>
      <c r="F362" s="139" t="s">
        <v>43</v>
      </c>
      <c r="G362" s="139"/>
    </row>
    <row r="363" spans="1:7" ht="15" customHeight="1" x14ac:dyDescent="0.25">
      <c r="A363" s="87" t="s">
        <v>286</v>
      </c>
      <c r="B363" s="87"/>
      <c r="C363" s="102"/>
      <c r="D363" s="137"/>
      <c r="E363" s="138"/>
      <c r="F363" s="137"/>
      <c r="G363" s="138"/>
    </row>
    <row r="364" spans="1:7" ht="15" customHeight="1" x14ac:dyDescent="0.25">
      <c r="A364" s="87" t="s">
        <v>287</v>
      </c>
      <c r="B364" s="87"/>
      <c r="C364" s="102"/>
      <c r="D364" s="137"/>
      <c r="E364" s="138"/>
      <c r="F364" s="137"/>
      <c r="G364" s="138"/>
    </row>
    <row r="365" spans="1:7" ht="15" customHeight="1" x14ac:dyDescent="0.25">
      <c r="A365" s="87" t="s">
        <v>46</v>
      </c>
      <c r="B365" s="87"/>
      <c r="C365" s="102"/>
      <c r="D365" s="137"/>
      <c r="E365" s="138"/>
      <c r="F365" s="137"/>
      <c r="G365" s="138"/>
    </row>
    <row r="366" spans="1:7" ht="15" customHeight="1" x14ac:dyDescent="0.25">
      <c r="A366" s="87" t="s">
        <v>47</v>
      </c>
      <c r="B366" s="87"/>
      <c r="C366" s="102"/>
      <c r="D366" s="137"/>
      <c r="E366" s="138"/>
      <c r="F366" s="137"/>
      <c r="G366" s="138"/>
    </row>
    <row r="367" spans="1:7" ht="30" customHeight="1" x14ac:dyDescent="0.25">
      <c r="A367" s="87" t="s">
        <v>288</v>
      </c>
      <c r="B367" s="87"/>
      <c r="C367" s="102"/>
      <c r="D367" s="137"/>
      <c r="E367" s="138"/>
      <c r="F367" s="137"/>
      <c r="G367" s="138"/>
    </row>
    <row r="368" spans="1:7" ht="31.5" customHeight="1" x14ac:dyDescent="0.25">
      <c r="A368" s="87" t="s">
        <v>289</v>
      </c>
      <c r="B368" s="87"/>
      <c r="C368" s="102"/>
      <c r="D368" s="137"/>
      <c r="E368" s="138"/>
      <c r="F368" s="137"/>
      <c r="G368" s="138"/>
    </row>
    <row r="369" spans="1:7" ht="30" customHeight="1" x14ac:dyDescent="0.25">
      <c r="A369" s="87" t="s">
        <v>290</v>
      </c>
      <c r="B369" s="87"/>
      <c r="C369" s="102"/>
      <c r="D369" s="137"/>
      <c r="E369" s="138"/>
      <c r="F369" s="137"/>
      <c r="G369" s="138"/>
    </row>
    <row r="370" spans="1:7" x14ac:dyDescent="0.25">
      <c r="A370" s="136" t="s">
        <v>50</v>
      </c>
      <c r="B370" s="136"/>
      <c r="C370" s="136"/>
    </row>
    <row r="371" spans="1:7" x14ac:dyDescent="0.25">
      <c r="A371" s="126"/>
      <c r="B371" s="127"/>
      <c r="C371" s="127"/>
      <c r="D371" s="137"/>
      <c r="E371" s="138"/>
      <c r="F371" s="137"/>
      <c r="G371" s="138"/>
    </row>
    <row r="372" spans="1:7" x14ac:dyDescent="0.25">
      <c r="A372" s="126"/>
      <c r="B372" s="127"/>
      <c r="C372" s="127"/>
      <c r="D372" s="137"/>
      <c r="E372" s="138"/>
      <c r="F372" s="137"/>
      <c r="G372" s="138"/>
    </row>
    <row r="373" spans="1:7" x14ac:dyDescent="0.25">
      <c r="A373" s="126"/>
      <c r="B373" s="127"/>
      <c r="C373" s="127"/>
      <c r="D373" s="137"/>
      <c r="E373" s="138"/>
      <c r="F373" s="137"/>
      <c r="G373" s="138"/>
    </row>
    <row r="374" spans="1:7" ht="15" customHeight="1" x14ac:dyDescent="0.25">
      <c r="A374" s="87" t="s">
        <v>40</v>
      </c>
      <c r="B374" s="87"/>
      <c r="C374" s="102"/>
      <c r="D374" s="137"/>
      <c r="E374" s="138"/>
      <c r="F374" s="137"/>
      <c r="G374" s="138"/>
    </row>
    <row r="375" spans="1:7" x14ac:dyDescent="0.25">
      <c r="C375" s="33" t="s">
        <v>19</v>
      </c>
      <c r="D375" s="148">
        <f>SUM(D363:E369)+SUM(D371:E374)</f>
        <v>0</v>
      </c>
      <c r="E375" s="149"/>
      <c r="F375" s="148">
        <f>SUM(F363:G369)+SUM(F371:G374)</f>
        <v>0</v>
      </c>
      <c r="G375" s="149"/>
    </row>
    <row r="376" spans="1:7" x14ac:dyDescent="0.25">
      <c r="D376" s="142" t="str">
        <f>IF((D375=G252),"","le total ne correspond pas à la file active totale indiquée au IV")</f>
        <v/>
      </c>
      <c r="E376" s="142"/>
      <c r="F376" s="142" t="str">
        <f>IF((F375=G255),"","le total ne correspond pas au nombre total de sortants indiqué au IV")</f>
        <v/>
      </c>
      <c r="G376" s="142"/>
    </row>
    <row r="377" spans="1:7" x14ac:dyDescent="0.25">
      <c r="D377" s="142"/>
      <c r="E377" s="142"/>
      <c r="F377" s="142"/>
      <c r="G377" s="142"/>
    </row>
    <row r="378" spans="1:7" x14ac:dyDescent="0.25">
      <c r="D378" s="150"/>
      <c r="E378" s="150"/>
      <c r="F378" s="150"/>
      <c r="G378" s="150"/>
    </row>
    <row r="379" spans="1:7" ht="27.75" customHeight="1" x14ac:dyDescent="0.25">
      <c r="A379" s="97" t="s">
        <v>48</v>
      </c>
      <c r="B379" s="98"/>
      <c r="C379" s="98"/>
      <c r="D379" s="98"/>
      <c r="E379" s="98"/>
      <c r="F379" s="98"/>
      <c r="G379" s="98"/>
    </row>
    <row r="380" spans="1:7" s="44" customFormat="1" ht="30" customHeight="1" x14ac:dyDescent="0.2">
      <c r="A380" s="211" t="s">
        <v>291</v>
      </c>
      <c r="B380" s="212"/>
      <c r="C380" s="212"/>
      <c r="D380" s="212"/>
      <c r="E380" s="212"/>
      <c r="F380" s="212"/>
      <c r="G380" s="212"/>
    </row>
    <row r="381" spans="1:7" x14ac:dyDescent="0.25">
      <c r="A381" s="114" t="s">
        <v>292</v>
      </c>
      <c r="B381" s="115"/>
      <c r="C381" s="115"/>
      <c r="D381" s="115"/>
      <c r="E381" s="115"/>
      <c r="F381" s="115"/>
      <c r="G381" s="115"/>
    </row>
    <row r="383" spans="1:7" ht="15" customHeight="1" x14ac:dyDescent="0.25">
      <c r="A383" s="230" t="s">
        <v>411</v>
      </c>
      <c r="B383" s="230"/>
      <c r="C383" s="230"/>
      <c r="D383" s="230"/>
      <c r="E383" s="231"/>
      <c r="F383" s="83"/>
    </row>
    <row r="384" spans="1:7" ht="14.25" customHeight="1" x14ac:dyDescent="0.25"/>
    <row r="385" spans="1:7" ht="14.25" customHeight="1" x14ac:dyDescent="0.25">
      <c r="A385" s="114" t="s">
        <v>293</v>
      </c>
      <c r="B385" s="115"/>
      <c r="C385" s="115"/>
      <c r="D385" s="115"/>
      <c r="E385" s="115"/>
      <c r="F385" s="115"/>
      <c r="G385" s="115"/>
    </row>
    <row r="386" spans="1:7" ht="28.5" customHeight="1" x14ac:dyDescent="0.25">
      <c r="A386" s="152" t="s">
        <v>294</v>
      </c>
      <c r="B386" s="152"/>
      <c r="C386" s="152"/>
      <c r="D386" s="152"/>
      <c r="E386" s="152"/>
      <c r="F386" s="152"/>
      <c r="G386" s="152"/>
    </row>
    <row r="387" spans="1:7" ht="14.25" customHeight="1" x14ac:dyDescent="0.25"/>
    <row r="388" spans="1:7" ht="30.75" customHeight="1" x14ac:dyDescent="0.25">
      <c r="D388" s="139" t="s">
        <v>299</v>
      </c>
      <c r="E388" s="161"/>
      <c r="F388" s="139" t="s">
        <v>300</v>
      </c>
      <c r="G388" s="161"/>
    </row>
    <row r="389" spans="1:7" ht="14.25" customHeight="1" x14ac:dyDescent="0.25">
      <c r="A389" s="156" t="s">
        <v>13</v>
      </c>
      <c r="B389" s="157"/>
      <c r="C389" s="157"/>
      <c r="D389" s="153"/>
      <c r="E389" s="153"/>
      <c r="F389" s="153"/>
      <c r="G389" s="153"/>
    </row>
    <row r="390" spans="1:7" ht="14.25" customHeight="1" x14ac:dyDescent="0.25">
      <c r="A390" s="156" t="s">
        <v>298</v>
      </c>
      <c r="B390" s="157"/>
      <c r="C390" s="157"/>
      <c r="D390" s="153"/>
      <c r="E390" s="153"/>
      <c r="F390" s="153"/>
      <c r="G390" s="153"/>
    </row>
    <row r="391" spans="1:7" ht="14.25" customHeight="1" x14ac:dyDescent="0.25">
      <c r="A391" s="156" t="s">
        <v>14</v>
      </c>
      <c r="B391" s="157"/>
      <c r="C391" s="157"/>
      <c r="D391" s="153"/>
      <c r="E391" s="153"/>
      <c r="F391" s="153"/>
      <c r="G391" s="153"/>
    </row>
    <row r="392" spans="1:7" ht="29.25" customHeight="1" x14ac:dyDescent="0.25">
      <c r="A392" s="156" t="s">
        <v>295</v>
      </c>
      <c r="B392" s="157"/>
      <c r="C392" s="157"/>
      <c r="D392" s="153"/>
      <c r="E392" s="153"/>
      <c r="F392" s="153"/>
      <c r="G392" s="153"/>
    </row>
    <row r="393" spans="1:7" ht="14.25" customHeight="1" x14ac:dyDescent="0.25">
      <c r="A393" s="156" t="s">
        <v>296</v>
      </c>
      <c r="B393" s="157"/>
      <c r="C393" s="157"/>
      <c r="D393" s="153"/>
      <c r="E393" s="153"/>
      <c r="F393" s="153"/>
      <c r="G393" s="153"/>
    </row>
    <row r="394" spans="1:7" ht="14.25" customHeight="1" x14ac:dyDescent="0.25">
      <c r="A394" s="158" t="s">
        <v>297</v>
      </c>
      <c r="B394" s="159"/>
      <c r="C394" s="159"/>
      <c r="D394" s="160"/>
      <c r="E394" s="160"/>
      <c r="F394" s="161"/>
      <c r="G394" s="161"/>
    </row>
    <row r="395" spans="1:7" ht="14.25" customHeight="1" x14ac:dyDescent="0.25">
      <c r="A395" s="221"/>
      <c r="B395" s="221"/>
      <c r="C395" s="221"/>
      <c r="D395" s="153"/>
      <c r="E395" s="153"/>
      <c r="F395" s="153"/>
      <c r="G395" s="153"/>
    </row>
    <row r="396" spans="1:7" ht="14.25" customHeight="1" x14ac:dyDescent="0.25">
      <c r="A396" s="221"/>
      <c r="B396" s="221"/>
      <c r="C396" s="221"/>
      <c r="D396" s="153"/>
      <c r="E396" s="153"/>
      <c r="F396" s="153"/>
      <c r="G396" s="153"/>
    </row>
    <row r="397" spans="1:7" ht="14.25" customHeight="1" x14ac:dyDescent="0.25">
      <c r="A397" s="221"/>
      <c r="B397" s="221"/>
      <c r="C397" s="221"/>
      <c r="D397" s="153"/>
      <c r="E397" s="153"/>
      <c r="F397" s="153"/>
      <c r="G397" s="153"/>
    </row>
    <row r="398" spans="1:7" ht="14.25" customHeight="1" x14ac:dyDescent="0.25">
      <c r="A398" s="221"/>
      <c r="B398" s="221"/>
      <c r="C398" s="221"/>
      <c r="D398" s="153"/>
      <c r="E398" s="153"/>
      <c r="F398" s="153"/>
      <c r="G398" s="153"/>
    </row>
    <row r="399" spans="1:7" ht="14.25" customHeight="1" x14ac:dyDescent="0.25">
      <c r="A399" s="221"/>
      <c r="B399" s="221"/>
      <c r="C399" s="221"/>
      <c r="D399" s="153"/>
      <c r="E399" s="153"/>
      <c r="F399" s="153"/>
      <c r="G399" s="153"/>
    </row>
    <row r="400" spans="1:7" ht="14.25" customHeight="1" x14ac:dyDescent="0.25"/>
    <row r="402" spans="1:7" ht="15" customHeight="1" x14ac:dyDescent="0.25">
      <c r="A402" s="132" t="s">
        <v>51</v>
      </c>
      <c r="B402" s="132"/>
      <c r="C402" s="132"/>
      <c r="D402" s="132"/>
      <c r="E402" s="13"/>
    </row>
    <row r="403" spans="1:7" ht="30" customHeight="1" x14ac:dyDescent="0.25">
      <c r="A403" s="132" t="s">
        <v>405</v>
      </c>
      <c r="B403" s="132"/>
      <c r="C403" s="132"/>
      <c r="D403" s="132"/>
      <c r="E403" s="13"/>
    </row>
    <row r="404" spans="1:7" ht="14.25" customHeight="1" x14ac:dyDescent="0.25">
      <c r="A404" s="44" t="s">
        <v>301</v>
      </c>
    </row>
    <row r="405" spans="1:7" ht="14.25" customHeight="1" x14ac:dyDescent="0.25">
      <c r="A405" s="166"/>
      <c r="B405" s="166"/>
      <c r="C405" s="166"/>
      <c r="D405" s="166"/>
      <c r="E405" s="166"/>
      <c r="F405" s="166"/>
      <c r="G405" s="166"/>
    </row>
    <row r="406" spans="1:7" ht="14.25" customHeight="1" x14ac:dyDescent="0.25">
      <c r="A406" s="166"/>
      <c r="B406" s="166"/>
      <c r="C406" s="166"/>
      <c r="D406" s="166"/>
      <c r="E406" s="166"/>
      <c r="F406" s="166"/>
      <c r="G406" s="166"/>
    </row>
    <row r="407" spans="1:7" ht="14.25" customHeight="1" x14ac:dyDescent="0.25">
      <c r="A407" s="166"/>
      <c r="B407" s="166"/>
      <c r="C407" s="166"/>
      <c r="D407" s="166"/>
      <c r="E407" s="166"/>
      <c r="F407" s="166"/>
      <c r="G407" s="166"/>
    </row>
    <row r="408" spans="1:7" ht="14.25" customHeight="1" x14ac:dyDescent="0.25">
      <c r="A408" s="166"/>
      <c r="B408" s="166"/>
      <c r="C408" s="166"/>
      <c r="D408" s="166"/>
      <c r="E408" s="166"/>
      <c r="F408" s="166"/>
      <c r="G408" s="166"/>
    </row>
    <row r="409" spans="1:7" ht="14.25" customHeight="1" x14ac:dyDescent="0.25">
      <c r="A409" s="166"/>
      <c r="B409" s="166"/>
      <c r="C409" s="166"/>
      <c r="D409" s="166"/>
      <c r="E409" s="166"/>
      <c r="F409" s="166"/>
      <c r="G409" s="166"/>
    </row>
    <row r="410" spans="1:7" ht="14.25" customHeight="1" x14ac:dyDescent="0.25">
      <c r="A410" s="166"/>
      <c r="B410" s="166"/>
      <c r="C410" s="166"/>
      <c r="D410" s="166"/>
      <c r="E410" s="166"/>
      <c r="F410" s="166"/>
      <c r="G410" s="166"/>
    </row>
    <row r="411" spans="1:7" ht="14.25" customHeight="1" x14ac:dyDescent="0.25">
      <c r="A411" s="166"/>
      <c r="B411" s="166"/>
      <c r="C411" s="166"/>
      <c r="D411" s="166"/>
      <c r="E411" s="166"/>
      <c r="F411" s="166"/>
      <c r="G411" s="166"/>
    </row>
    <row r="412" spans="1:7" ht="14.25" customHeight="1" x14ac:dyDescent="0.25">
      <c r="A412" s="166"/>
      <c r="B412" s="166"/>
      <c r="C412" s="166"/>
      <c r="D412" s="166"/>
      <c r="E412" s="166"/>
      <c r="F412" s="166"/>
      <c r="G412" s="166"/>
    </row>
    <row r="413" spans="1:7" ht="14.25" customHeight="1" x14ac:dyDescent="0.25">
      <c r="A413" s="166"/>
      <c r="B413" s="166"/>
      <c r="C413" s="166"/>
      <c r="D413" s="166"/>
      <c r="E413" s="166"/>
      <c r="F413" s="166"/>
      <c r="G413" s="166"/>
    </row>
    <row r="414" spans="1:7" ht="14.25" customHeight="1" x14ac:dyDescent="0.25"/>
    <row r="415" spans="1:7" ht="30" customHeight="1" x14ac:dyDescent="0.25">
      <c r="A415" s="87" t="s">
        <v>52</v>
      </c>
      <c r="B415" s="87"/>
      <c r="C415" s="87"/>
      <c r="D415" s="87"/>
      <c r="E415" s="87"/>
      <c r="F415" s="87"/>
      <c r="G415" s="13"/>
    </row>
    <row r="416" spans="1:7" ht="30" customHeight="1" x14ac:dyDescent="0.25">
      <c r="A416" s="87" t="s">
        <v>53</v>
      </c>
      <c r="B416" s="87"/>
      <c r="C416" s="87"/>
      <c r="D416" s="87"/>
      <c r="E416" s="87"/>
      <c r="F416" s="87"/>
      <c r="G416" s="13"/>
    </row>
    <row r="418" spans="1:7" x14ac:dyDescent="0.25">
      <c r="A418" s="114" t="s">
        <v>302</v>
      </c>
      <c r="B418" s="115"/>
      <c r="C418" s="115"/>
      <c r="D418" s="115"/>
      <c r="E418" s="115"/>
      <c r="F418" s="115"/>
      <c r="G418" s="115"/>
    </row>
    <row r="419" spans="1:7" x14ac:dyDescent="0.25">
      <c r="A419" s="28"/>
      <c r="B419" s="3"/>
      <c r="C419" s="3"/>
      <c r="D419" s="3"/>
      <c r="E419" s="3"/>
      <c r="F419" s="3"/>
      <c r="G419" s="3"/>
    </row>
    <row r="420" spans="1:7" x14ac:dyDescent="0.25">
      <c r="G420" s="43" t="s">
        <v>155</v>
      </c>
    </row>
    <row r="421" spans="1:7" ht="29.25" customHeight="1" x14ac:dyDescent="0.25">
      <c r="A421" s="87" t="s">
        <v>446</v>
      </c>
      <c r="B421" s="87"/>
      <c r="C421" s="87"/>
      <c r="D421" s="87"/>
      <c r="E421" s="87"/>
      <c r="F421" s="87"/>
      <c r="G421" s="37"/>
    </row>
    <row r="422" spans="1:7" ht="15" customHeight="1" x14ac:dyDescent="0.25">
      <c r="A422" s="18"/>
      <c r="B422" s="18"/>
      <c r="C422" s="18"/>
      <c r="D422" s="18"/>
      <c r="E422" s="18"/>
      <c r="F422" s="18"/>
      <c r="G422" s="74"/>
    </row>
    <row r="423" spans="1:7" ht="30" customHeight="1" x14ac:dyDescent="0.25">
      <c r="A423" s="87" t="s">
        <v>54</v>
      </c>
      <c r="B423" s="87"/>
      <c r="C423" s="87"/>
      <c r="D423" s="87"/>
      <c r="E423" s="87"/>
      <c r="F423" s="87"/>
      <c r="G423" s="13"/>
    </row>
    <row r="424" spans="1:7" ht="14.25" customHeight="1" x14ac:dyDescent="0.25">
      <c r="A424" s="18"/>
      <c r="B424" s="18"/>
      <c r="C424" s="18"/>
      <c r="D424" s="18"/>
      <c r="E424" s="18"/>
      <c r="F424" s="18"/>
    </row>
    <row r="425" spans="1:7" ht="30.75" customHeight="1" x14ac:dyDescent="0.25">
      <c r="A425" s="18"/>
      <c r="B425" s="18"/>
      <c r="C425" s="18"/>
      <c r="D425" s="18"/>
      <c r="E425" s="52" t="s">
        <v>58</v>
      </c>
      <c r="F425" s="52" t="s">
        <v>56</v>
      </c>
      <c r="G425" s="43" t="s">
        <v>57</v>
      </c>
    </row>
    <row r="426" spans="1:7" ht="15" customHeight="1" x14ac:dyDescent="0.25">
      <c r="A426" s="87" t="s">
        <v>55</v>
      </c>
      <c r="B426" s="87"/>
      <c r="C426" s="87"/>
      <c r="D426" s="87"/>
      <c r="E426" s="13"/>
      <c r="F426" s="13"/>
      <c r="G426" s="13"/>
    </row>
    <row r="427" spans="1:7" x14ac:dyDescent="0.25">
      <c r="F427" s="33" t="s">
        <v>19</v>
      </c>
      <c r="G427" s="65">
        <f>E426+F426+G426</f>
        <v>0</v>
      </c>
    </row>
    <row r="428" spans="1:7" x14ac:dyDescent="0.25">
      <c r="F428" s="142" t="str">
        <f>IF((G427=G423),"","le total ne correspond pas au nombre de personnes suivies indiqué précédemment")</f>
        <v/>
      </c>
      <c r="G428" s="142"/>
    </row>
    <row r="429" spans="1:7" ht="21" customHeight="1" x14ac:dyDescent="0.25">
      <c r="F429" s="142"/>
      <c r="G429" s="142"/>
    </row>
    <row r="430" spans="1:7" ht="17.25" customHeight="1" x14ac:dyDescent="0.25">
      <c r="F430" s="150"/>
      <c r="G430" s="150"/>
    </row>
    <row r="432" spans="1:7" ht="15" customHeight="1" x14ac:dyDescent="0.25"/>
    <row r="433" spans="1:7" ht="15" customHeight="1" x14ac:dyDescent="0.25">
      <c r="A433" s="154" t="s">
        <v>64</v>
      </c>
      <c r="B433" s="154"/>
      <c r="C433" s="154"/>
      <c r="D433" s="154"/>
      <c r="E433" s="154"/>
      <c r="F433" s="154"/>
      <c r="G433" s="154"/>
    </row>
    <row r="434" spans="1:7" ht="15" customHeight="1" x14ac:dyDescent="0.25">
      <c r="A434" s="99"/>
      <c r="B434" s="99"/>
      <c r="C434" s="99"/>
      <c r="D434" s="99"/>
      <c r="E434" s="99"/>
      <c r="F434" s="99"/>
      <c r="G434" s="99"/>
    </row>
    <row r="435" spans="1:7" ht="15" customHeight="1" x14ac:dyDescent="0.25">
      <c r="A435" s="99"/>
      <c r="B435" s="99"/>
      <c r="C435" s="99"/>
      <c r="D435" s="99"/>
      <c r="E435" s="99"/>
      <c r="F435" s="99"/>
      <c r="G435" s="99"/>
    </row>
    <row r="436" spans="1:7" ht="15" customHeight="1" x14ac:dyDescent="0.25">
      <c r="A436" s="99"/>
      <c r="B436" s="99"/>
      <c r="C436" s="99"/>
      <c r="D436" s="99"/>
      <c r="E436" s="99"/>
      <c r="F436" s="99"/>
      <c r="G436" s="99"/>
    </row>
    <row r="437" spans="1:7" x14ac:dyDescent="0.25">
      <c r="A437" s="99"/>
      <c r="B437" s="99"/>
      <c r="C437" s="99"/>
      <c r="D437" s="99"/>
      <c r="E437" s="99"/>
      <c r="F437" s="99"/>
      <c r="G437" s="99"/>
    </row>
    <row r="438" spans="1:7" x14ac:dyDescent="0.25">
      <c r="A438" s="155"/>
      <c r="B438" s="155"/>
      <c r="C438" s="155"/>
      <c r="D438" s="155"/>
      <c r="E438" s="155"/>
      <c r="F438" s="155"/>
      <c r="G438" s="155"/>
    </row>
    <row r="439" spans="1:7" ht="15" customHeight="1" x14ac:dyDescent="0.25">
      <c r="A439" s="155"/>
      <c r="B439" s="155"/>
      <c r="C439" s="155"/>
      <c r="D439" s="155"/>
      <c r="E439" s="155"/>
      <c r="F439" s="155"/>
      <c r="G439" s="155"/>
    </row>
    <row r="440" spans="1:7" ht="15" customHeight="1" x14ac:dyDescent="0.25">
      <c r="A440" s="102"/>
      <c r="B440" s="102"/>
      <c r="C440" s="102"/>
      <c r="D440" s="102"/>
      <c r="E440" s="102"/>
      <c r="F440" s="102"/>
      <c r="G440" s="102"/>
    </row>
    <row r="441" spans="1:7" x14ac:dyDescent="0.25">
      <c r="A441" s="102"/>
      <c r="B441" s="102"/>
      <c r="C441" s="102"/>
      <c r="D441" s="102"/>
      <c r="E441" s="102"/>
      <c r="F441" s="102"/>
      <c r="G441" s="102"/>
    </row>
    <row r="442" spans="1:7" ht="15" customHeight="1" x14ac:dyDescent="0.25">
      <c r="A442" s="102"/>
      <c r="B442" s="102"/>
      <c r="C442" s="102"/>
      <c r="D442" s="102"/>
      <c r="E442" s="102"/>
      <c r="F442" s="102"/>
      <c r="G442" s="102"/>
    </row>
    <row r="443" spans="1:7" ht="15" customHeight="1" x14ac:dyDescent="0.25">
      <c r="A443" s="102"/>
      <c r="B443" s="102"/>
      <c r="C443" s="102"/>
      <c r="D443" s="102"/>
      <c r="E443" s="102"/>
      <c r="F443" s="102"/>
      <c r="G443" s="102"/>
    </row>
    <row r="444" spans="1:7" ht="15" customHeight="1" x14ac:dyDescent="0.25">
      <c r="A444" s="102"/>
      <c r="B444" s="102"/>
      <c r="C444" s="102"/>
      <c r="D444" s="102"/>
      <c r="E444" s="102"/>
      <c r="F444" s="102"/>
      <c r="G444" s="102"/>
    </row>
    <row r="445" spans="1:7" ht="15" customHeight="1" x14ac:dyDescent="0.25">
      <c r="A445" s="102"/>
      <c r="B445" s="102"/>
      <c r="C445" s="102"/>
      <c r="D445" s="102"/>
      <c r="E445" s="102"/>
      <c r="F445" s="102"/>
      <c r="G445" s="102"/>
    </row>
    <row r="446" spans="1:7" ht="15" customHeight="1" x14ac:dyDescent="0.25">
      <c r="A446" s="21"/>
      <c r="B446" s="21"/>
      <c r="C446" s="21"/>
      <c r="D446" s="21"/>
      <c r="E446" s="21"/>
      <c r="F446" s="21"/>
      <c r="G446" s="21"/>
    </row>
    <row r="447" spans="1:7" x14ac:dyDescent="0.25">
      <c r="A447" s="114" t="s">
        <v>303</v>
      </c>
      <c r="B447" s="115"/>
      <c r="C447" s="115"/>
      <c r="D447" s="115"/>
      <c r="E447" s="115"/>
      <c r="F447" s="115"/>
      <c r="G447" s="115"/>
    </row>
    <row r="448" spans="1:7" ht="15" customHeight="1" x14ac:dyDescent="0.25">
      <c r="A448" s="28"/>
      <c r="B448" s="3"/>
      <c r="C448" s="3"/>
      <c r="D448" s="3"/>
      <c r="E448" s="3"/>
      <c r="F448" s="3"/>
      <c r="G448" s="3"/>
    </row>
    <row r="449" spans="1:7" ht="75" customHeight="1" x14ac:dyDescent="0.25">
      <c r="F449" s="222" t="s">
        <v>304</v>
      </c>
      <c r="G449" s="222"/>
    </row>
    <row r="450" spans="1:7" ht="15" customHeight="1" x14ac:dyDescent="0.25">
      <c r="A450" s="87" t="s">
        <v>401</v>
      </c>
      <c r="B450" s="87"/>
      <c r="C450" s="102"/>
      <c r="D450" s="123"/>
      <c r="E450" s="123"/>
      <c r="F450" s="146"/>
      <c r="G450" s="147"/>
    </row>
    <row r="451" spans="1:7" ht="15" customHeight="1" x14ac:dyDescent="0.25">
      <c r="A451" s="87" t="s">
        <v>367</v>
      </c>
      <c r="B451" s="87"/>
      <c r="C451" s="102"/>
      <c r="D451" s="123"/>
      <c r="E451" s="123"/>
      <c r="F451" s="146"/>
      <c r="G451" s="147"/>
    </row>
    <row r="452" spans="1:7" ht="30" customHeight="1" x14ac:dyDescent="0.25">
      <c r="A452" s="87" t="s">
        <v>60</v>
      </c>
      <c r="B452" s="87"/>
      <c r="C452" s="102"/>
      <c r="D452" s="123"/>
      <c r="E452" s="123"/>
      <c r="F452" s="146"/>
      <c r="G452" s="147"/>
    </row>
    <row r="453" spans="1:7" ht="15" customHeight="1" x14ac:dyDescent="0.25">
      <c r="A453" s="87" t="s">
        <v>368</v>
      </c>
      <c r="B453" s="87"/>
      <c r="C453" s="102"/>
      <c r="D453" s="123"/>
      <c r="E453" s="123"/>
      <c r="F453" s="146"/>
      <c r="G453" s="147"/>
    </row>
    <row r="454" spans="1:7" ht="15" customHeight="1" x14ac:dyDescent="0.25">
      <c r="A454" s="87" t="s">
        <v>61</v>
      </c>
      <c r="B454" s="87"/>
      <c r="C454" s="102"/>
      <c r="D454" s="123"/>
      <c r="E454" s="123"/>
      <c r="F454" s="146"/>
      <c r="G454" s="147"/>
    </row>
    <row r="455" spans="1:7" x14ac:dyDescent="0.25">
      <c r="A455" s="87" t="s">
        <v>62</v>
      </c>
      <c r="B455" s="87"/>
      <c r="C455" s="102"/>
      <c r="D455" s="123"/>
      <c r="E455" s="123"/>
      <c r="F455" s="146"/>
      <c r="G455" s="147"/>
    </row>
    <row r="456" spans="1:7" ht="15" customHeight="1" x14ac:dyDescent="0.25">
      <c r="A456" s="87" t="s">
        <v>141</v>
      </c>
      <c r="B456" s="87"/>
      <c r="C456" s="102"/>
      <c r="D456" s="123"/>
      <c r="E456" s="123"/>
      <c r="F456" s="146"/>
      <c r="G456" s="147"/>
    </row>
    <row r="457" spans="1:7" ht="15" customHeight="1" x14ac:dyDescent="0.25">
      <c r="A457" s="87" t="s">
        <v>63</v>
      </c>
      <c r="B457" s="87"/>
      <c r="C457" s="102"/>
      <c r="D457" s="123"/>
      <c r="E457" s="123"/>
      <c r="F457" s="146"/>
      <c r="G457" s="147"/>
    </row>
    <row r="458" spans="1:7" ht="15" customHeight="1" x14ac:dyDescent="0.25">
      <c r="A458" s="87" t="s">
        <v>65</v>
      </c>
      <c r="B458" s="87"/>
      <c r="C458" s="102"/>
      <c r="D458" s="123"/>
      <c r="E458" s="123"/>
      <c r="F458" s="146"/>
      <c r="G458" s="147"/>
    </row>
    <row r="459" spans="1:7" ht="15" customHeight="1" x14ac:dyDescent="0.25">
      <c r="A459" s="87" t="s">
        <v>142</v>
      </c>
      <c r="B459" s="87"/>
      <c r="C459" s="102"/>
      <c r="D459" s="123"/>
      <c r="E459" s="123"/>
      <c r="F459" s="146"/>
      <c r="G459" s="147"/>
    </row>
    <row r="460" spans="1:7" x14ac:dyDescent="0.25">
      <c r="A460" s="87" t="s">
        <v>14</v>
      </c>
      <c r="B460" s="87"/>
      <c r="C460" s="102"/>
      <c r="D460" s="123"/>
      <c r="E460" s="123"/>
      <c r="F460" s="146"/>
      <c r="G460" s="147"/>
    </row>
    <row r="461" spans="1:7" ht="15" customHeight="1" x14ac:dyDescent="0.25">
      <c r="A461" s="87" t="s">
        <v>143</v>
      </c>
      <c r="B461" s="87"/>
      <c r="C461" s="102"/>
      <c r="D461" s="123"/>
      <c r="E461" s="123"/>
      <c r="F461" s="146"/>
      <c r="G461" s="147"/>
    </row>
    <row r="462" spans="1:7" ht="15" customHeight="1" x14ac:dyDescent="0.25">
      <c r="A462" s="87" t="s">
        <v>305</v>
      </c>
      <c r="B462" s="87"/>
      <c r="C462" s="102"/>
      <c r="D462" s="123"/>
      <c r="E462" s="123"/>
      <c r="F462" s="146"/>
      <c r="G462" s="147"/>
    </row>
    <row r="463" spans="1:7" x14ac:dyDescent="0.25">
      <c r="A463" s="87" t="s">
        <v>144</v>
      </c>
      <c r="B463" s="87"/>
      <c r="C463" s="102"/>
      <c r="D463" s="123"/>
      <c r="E463" s="123"/>
      <c r="F463" s="146"/>
      <c r="G463" s="147"/>
    </row>
    <row r="464" spans="1:7" ht="15" customHeight="1" x14ac:dyDescent="0.25">
      <c r="A464" s="87" t="s">
        <v>306</v>
      </c>
      <c r="B464" s="87"/>
      <c r="C464" s="102"/>
      <c r="D464" s="123"/>
      <c r="E464" s="123"/>
      <c r="F464" s="146"/>
      <c r="G464" s="147"/>
    </row>
    <row r="465" spans="1:7" ht="15" customHeight="1" x14ac:dyDescent="0.25">
      <c r="A465" s="87" t="s">
        <v>307</v>
      </c>
      <c r="B465" s="87"/>
      <c r="C465" s="102"/>
      <c r="D465" s="123"/>
      <c r="E465" s="123"/>
      <c r="F465" s="146"/>
      <c r="G465" s="147"/>
    </row>
    <row r="466" spans="1:7" ht="15" customHeight="1" x14ac:dyDescent="0.25">
      <c r="A466" s="87" t="s">
        <v>67</v>
      </c>
      <c r="B466" s="87"/>
      <c r="C466" s="102"/>
      <c r="D466" s="123"/>
      <c r="E466" s="123"/>
      <c r="F466" s="146"/>
      <c r="G466" s="147"/>
    </row>
    <row r="467" spans="1:7" ht="15" customHeight="1" x14ac:dyDescent="0.25">
      <c r="A467" s="165" t="s">
        <v>130</v>
      </c>
      <c r="B467" s="165"/>
      <c r="C467" s="165"/>
      <c r="D467" s="165"/>
    </row>
    <row r="468" spans="1:7" x14ac:dyDescent="0.25">
      <c r="A468" s="126"/>
      <c r="B468" s="167"/>
      <c r="C468" s="167"/>
      <c r="D468" s="123"/>
      <c r="E468" s="123"/>
      <c r="F468" s="146"/>
      <c r="G468" s="147"/>
    </row>
    <row r="469" spans="1:7" x14ac:dyDescent="0.25">
      <c r="A469" s="126"/>
      <c r="B469" s="167"/>
      <c r="C469" s="167"/>
      <c r="D469" s="123"/>
      <c r="E469" s="123"/>
      <c r="F469" s="146"/>
      <c r="G469" s="147"/>
    </row>
    <row r="470" spans="1:7" x14ac:dyDescent="0.25">
      <c r="A470" s="126"/>
      <c r="B470" s="167"/>
      <c r="C470" s="167"/>
      <c r="D470" s="123"/>
      <c r="E470" s="123"/>
      <c r="F470" s="146"/>
      <c r="G470" s="147"/>
    </row>
    <row r="471" spans="1:7" x14ac:dyDescent="0.25">
      <c r="A471" s="126"/>
      <c r="B471" s="167"/>
      <c r="C471" s="167"/>
      <c r="D471" s="123"/>
      <c r="E471" s="123"/>
      <c r="F471" s="146"/>
      <c r="G471" s="147"/>
    </row>
    <row r="472" spans="1:7" x14ac:dyDescent="0.25">
      <c r="A472" s="126"/>
      <c r="B472" s="167"/>
      <c r="C472" s="167"/>
      <c r="D472" s="123"/>
      <c r="E472" s="123"/>
      <c r="F472" s="146"/>
      <c r="G472" s="147"/>
    </row>
    <row r="473" spans="1:7" x14ac:dyDescent="0.25">
      <c r="A473" s="126"/>
      <c r="B473" s="167"/>
      <c r="C473" s="167"/>
      <c r="D473" s="123"/>
      <c r="E473" s="123"/>
      <c r="F473" s="146"/>
      <c r="G473" s="147"/>
    </row>
    <row r="474" spans="1:7" x14ac:dyDescent="0.25">
      <c r="A474" s="126"/>
      <c r="B474" s="167"/>
      <c r="C474" s="167"/>
      <c r="D474" s="123"/>
      <c r="E474" s="123"/>
      <c r="F474" s="146"/>
      <c r="G474" s="147"/>
    </row>
    <row r="475" spans="1:7" ht="14.25" customHeight="1" x14ac:dyDescent="0.25">
      <c r="A475" s="87" t="s">
        <v>66</v>
      </c>
      <c r="B475" s="87"/>
      <c r="C475" s="102"/>
      <c r="D475" s="123"/>
      <c r="E475" s="123"/>
      <c r="F475" s="213"/>
      <c r="G475" s="214"/>
    </row>
    <row r="476" spans="1:7" ht="15" customHeight="1" x14ac:dyDescent="0.25">
      <c r="A476" s="87" t="s">
        <v>310</v>
      </c>
      <c r="B476" s="87"/>
      <c r="C476" s="102"/>
      <c r="D476" s="123"/>
      <c r="E476" s="123"/>
      <c r="F476" s="146"/>
      <c r="G476" s="147"/>
    </row>
    <row r="477" spans="1:7" ht="15" customHeight="1" x14ac:dyDescent="0.25">
      <c r="A477" s="87" t="s">
        <v>309</v>
      </c>
      <c r="B477" s="87"/>
      <c r="C477" s="102"/>
      <c r="D477" s="123"/>
      <c r="E477" s="123"/>
      <c r="F477" s="146"/>
      <c r="G477" s="147"/>
    </row>
    <row r="478" spans="1:7" ht="15" customHeight="1" x14ac:dyDescent="0.25">
      <c r="A478" s="87" t="s">
        <v>68</v>
      </c>
      <c r="B478" s="87"/>
      <c r="C478" s="102"/>
      <c r="D478" s="123"/>
      <c r="E478" s="123"/>
      <c r="F478" s="146"/>
      <c r="G478" s="147"/>
    </row>
    <row r="479" spans="1:7" ht="15" customHeight="1" x14ac:dyDescent="0.25">
      <c r="A479" s="87" t="s">
        <v>402</v>
      </c>
      <c r="B479" s="87"/>
      <c r="C479" s="102"/>
      <c r="D479" s="123"/>
      <c r="E479" s="123"/>
      <c r="F479" s="146"/>
      <c r="G479" s="147"/>
    </row>
    <row r="480" spans="1:7" ht="15" customHeight="1" x14ac:dyDescent="0.25">
      <c r="A480" s="87" t="s">
        <v>69</v>
      </c>
      <c r="B480" s="87"/>
      <c r="C480" s="102"/>
      <c r="D480" s="123"/>
      <c r="E480" s="123"/>
      <c r="F480" s="146"/>
      <c r="G480" s="147"/>
    </row>
    <row r="481" spans="1:7" x14ac:dyDescent="0.25">
      <c r="A481" s="161" t="s">
        <v>131</v>
      </c>
      <c r="B481" s="161"/>
      <c r="C481" s="161"/>
    </row>
    <row r="482" spans="1:7" x14ac:dyDescent="0.25">
      <c r="A482" s="126"/>
      <c r="B482" s="167"/>
      <c r="C482" s="167"/>
      <c r="D482" s="123"/>
      <c r="E482" s="123"/>
      <c r="F482" s="146"/>
      <c r="G482" s="147"/>
    </row>
    <row r="483" spans="1:7" x14ac:dyDescent="0.25">
      <c r="A483" s="126"/>
      <c r="B483" s="167"/>
      <c r="C483" s="167"/>
      <c r="D483" s="123"/>
      <c r="E483" s="123"/>
      <c r="F483" s="146"/>
      <c r="G483" s="147"/>
    </row>
    <row r="484" spans="1:7" x14ac:dyDescent="0.25">
      <c r="A484" s="126"/>
      <c r="B484" s="167"/>
      <c r="C484" s="167"/>
      <c r="D484" s="123"/>
      <c r="E484" s="123"/>
      <c r="F484" s="146"/>
      <c r="G484" s="147"/>
    </row>
    <row r="485" spans="1:7" x14ac:dyDescent="0.25">
      <c r="A485" s="126"/>
      <c r="B485" s="167"/>
      <c r="C485" s="167"/>
      <c r="D485" s="123"/>
      <c r="E485" s="123"/>
      <c r="F485" s="146"/>
      <c r="G485" s="147"/>
    </row>
    <row r="486" spans="1:7" x14ac:dyDescent="0.25">
      <c r="A486" s="126"/>
      <c r="B486" s="167"/>
      <c r="C486" s="167"/>
      <c r="D486" s="123"/>
      <c r="E486" s="123"/>
      <c r="F486" s="146"/>
      <c r="G486" s="147"/>
    </row>
    <row r="487" spans="1:7" x14ac:dyDescent="0.25">
      <c r="A487" s="126"/>
      <c r="B487" s="167"/>
      <c r="C487" s="167"/>
      <c r="D487" s="123"/>
      <c r="E487" s="123"/>
      <c r="F487" s="146"/>
      <c r="G487" s="147"/>
    </row>
    <row r="489" spans="1:7" x14ac:dyDescent="0.25">
      <c r="A489" t="s">
        <v>11</v>
      </c>
    </row>
    <row r="490" spans="1:7" x14ac:dyDescent="0.25">
      <c r="A490" s="99"/>
      <c r="B490" s="209"/>
      <c r="C490" s="209"/>
      <c r="D490" s="209"/>
      <c r="E490" s="209"/>
      <c r="F490" s="209"/>
      <c r="G490" s="209"/>
    </row>
    <row r="491" spans="1:7" x14ac:dyDescent="0.25">
      <c r="A491" s="209"/>
      <c r="B491" s="209"/>
      <c r="C491" s="209"/>
      <c r="D491" s="209"/>
      <c r="E491" s="209"/>
      <c r="F491" s="209"/>
      <c r="G491" s="209"/>
    </row>
    <row r="492" spans="1:7" x14ac:dyDescent="0.25">
      <c r="A492" s="209"/>
      <c r="B492" s="209"/>
      <c r="C492" s="209"/>
      <c r="D492" s="209"/>
      <c r="E492" s="209"/>
      <c r="F492" s="209"/>
      <c r="G492" s="209"/>
    </row>
    <row r="493" spans="1:7" x14ac:dyDescent="0.25">
      <c r="A493" s="209"/>
      <c r="B493" s="209"/>
      <c r="C493" s="209"/>
      <c r="D493" s="209"/>
      <c r="E493" s="209"/>
      <c r="F493" s="209"/>
      <c r="G493" s="209"/>
    </row>
    <row r="494" spans="1:7" x14ac:dyDescent="0.25">
      <c r="A494" s="209"/>
      <c r="B494" s="209"/>
      <c r="C494" s="209"/>
      <c r="D494" s="209"/>
      <c r="E494" s="209"/>
      <c r="F494" s="209"/>
      <c r="G494" s="209"/>
    </row>
    <row r="495" spans="1:7" x14ac:dyDescent="0.25">
      <c r="A495" s="209"/>
      <c r="B495" s="209"/>
      <c r="C495" s="209"/>
      <c r="D495" s="209"/>
      <c r="E495" s="209"/>
      <c r="F495" s="209"/>
      <c r="G495" s="209"/>
    </row>
    <row r="496" spans="1:7" x14ac:dyDescent="0.25">
      <c r="A496" s="21"/>
      <c r="B496" s="21"/>
      <c r="C496" s="21"/>
      <c r="D496" s="21"/>
      <c r="E496" s="21"/>
      <c r="F496" s="21"/>
      <c r="G496" s="21"/>
    </row>
    <row r="497" spans="1:7" x14ac:dyDescent="0.25">
      <c r="A497" s="114" t="s">
        <v>308</v>
      </c>
      <c r="B497" s="115"/>
      <c r="C497" s="115"/>
      <c r="D497" s="115"/>
      <c r="E497" s="115"/>
      <c r="F497" s="115"/>
      <c r="G497" s="115"/>
    </row>
    <row r="498" spans="1:7" x14ac:dyDescent="0.25">
      <c r="A498" s="21"/>
      <c r="B498" s="21"/>
      <c r="C498" s="21"/>
      <c r="D498" s="21"/>
      <c r="E498" s="21"/>
      <c r="F498" s="21"/>
      <c r="G498" s="21"/>
    </row>
    <row r="499" spans="1:7" x14ac:dyDescent="0.25">
      <c r="A499" s="166"/>
      <c r="B499" s="166"/>
      <c r="C499" s="166"/>
      <c r="D499" s="166"/>
      <c r="E499" s="166"/>
      <c r="F499" s="166"/>
      <c r="G499" s="166"/>
    </row>
    <row r="500" spans="1:7" x14ac:dyDescent="0.25">
      <c r="A500" s="166"/>
      <c r="B500" s="166"/>
      <c r="C500" s="166"/>
      <c r="D500" s="166"/>
      <c r="E500" s="166"/>
      <c r="F500" s="166"/>
      <c r="G500" s="166"/>
    </row>
    <row r="501" spans="1:7" x14ac:dyDescent="0.25">
      <c r="A501" s="166"/>
      <c r="B501" s="166"/>
      <c r="C501" s="166"/>
      <c r="D501" s="166"/>
      <c r="E501" s="166"/>
      <c r="F501" s="166"/>
      <c r="G501" s="166"/>
    </row>
    <row r="502" spans="1:7" x14ac:dyDescent="0.25">
      <c r="A502" s="166"/>
      <c r="B502" s="166"/>
      <c r="C502" s="166"/>
      <c r="D502" s="166"/>
      <c r="E502" s="166"/>
      <c r="F502" s="166"/>
      <c r="G502" s="166"/>
    </row>
    <row r="503" spans="1:7" x14ac:dyDescent="0.25">
      <c r="A503" s="166"/>
      <c r="B503" s="166"/>
      <c r="C503" s="166"/>
      <c r="D503" s="166"/>
      <c r="E503" s="166"/>
      <c r="F503" s="166"/>
      <c r="G503" s="166"/>
    </row>
    <row r="504" spans="1:7" x14ac:dyDescent="0.25">
      <c r="A504" s="166"/>
      <c r="B504" s="166"/>
      <c r="C504" s="166"/>
      <c r="D504" s="166"/>
      <c r="E504" s="166"/>
      <c r="F504" s="166"/>
      <c r="G504" s="166"/>
    </row>
    <row r="505" spans="1:7" x14ac:dyDescent="0.25">
      <c r="A505" s="166"/>
      <c r="B505" s="166"/>
      <c r="C505" s="166"/>
      <c r="D505" s="166"/>
      <c r="E505" s="166"/>
      <c r="F505" s="166"/>
      <c r="G505" s="166"/>
    </row>
    <row r="506" spans="1:7" x14ac:dyDescent="0.25">
      <c r="A506" s="166"/>
      <c r="B506" s="166"/>
      <c r="C506" s="166"/>
      <c r="D506" s="166"/>
      <c r="E506" s="166"/>
      <c r="F506" s="166"/>
      <c r="G506" s="166"/>
    </row>
    <row r="507" spans="1:7" x14ac:dyDescent="0.25">
      <c r="A507" s="166"/>
      <c r="B507" s="166"/>
      <c r="C507" s="166"/>
      <c r="D507" s="166"/>
      <c r="E507" s="166"/>
      <c r="F507" s="166"/>
      <c r="G507" s="166"/>
    </row>
    <row r="508" spans="1:7" x14ac:dyDescent="0.25">
      <c r="A508" s="166"/>
      <c r="B508" s="166"/>
      <c r="C508" s="166"/>
      <c r="D508" s="166"/>
      <c r="E508" s="166"/>
      <c r="F508" s="166"/>
      <c r="G508" s="166"/>
    </row>
    <row r="509" spans="1:7" x14ac:dyDescent="0.25">
      <c r="A509" s="21"/>
      <c r="B509" s="21"/>
      <c r="C509" s="21"/>
      <c r="D509" s="21"/>
      <c r="E509" s="21"/>
      <c r="F509" s="21"/>
      <c r="G509" s="21"/>
    </row>
    <row r="510" spans="1:7" x14ac:dyDescent="0.25">
      <c r="A510" s="114" t="s">
        <v>412</v>
      </c>
      <c r="B510" s="115"/>
      <c r="C510" s="115"/>
      <c r="D510" s="115"/>
      <c r="E510" s="115"/>
      <c r="F510" s="115"/>
      <c r="G510" s="115"/>
    </row>
    <row r="511" spans="1:7" x14ac:dyDescent="0.25">
      <c r="A511" s="21"/>
      <c r="B511" s="21"/>
      <c r="C511" s="21"/>
      <c r="D511" s="21"/>
      <c r="E511" s="21"/>
      <c r="F511" s="21"/>
      <c r="G511" s="21"/>
    </row>
    <row r="512" spans="1:7" x14ac:dyDescent="0.25">
      <c r="A512" s="166"/>
      <c r="B512" s="166"/>
      <c r="C512" s="166"/>
      <c r="D512" s="166"/>
      <c r="E512" s="166"/>
      <c r="F512" s="166"/>
      <c r="G512" s="166"/>
    </row>
    <row r="513" spans="1:7" x14ac:dyDescent="0.25">
      <c r="A513" s="166"/>
      <c r="B513" s="166"/>
      <c r="C513" s="166"/>
      <c r="D513" s="166"/>
      <c r="E513" s="166"/>
      <c r="F513" s="166"/>
      <c r="G513" s="166"/>
    </row>
    <row r="514" spans="1:7" x14ac:dyDescent="0.25">
      <c r="A514" s="166"/>
      <c r="B514" s="166"/>
      <c r="C514" s="166"/>
      <c r="D514" s="166"/>
      <c r="E514" s="166"/>
      <c r="F514" s="166"/>
      <c r="G514" s="166"/>
    </row>
    <row r="515" spans="1:7" x14ac:dyDescent="0.25">
      <c r="A515" s="166"/>
      <c r="B515" s="166"/>
      <c r="C515" s="166"/>
      <c r="D515" s="166"/>
      <c r="E515" s="166"/>
      <c r="F515" s="166"/>
      <c r="G515" s="166"/>
    </row>
    <row r="516" spans="1:7" x14ac:dyDescent="0.25">
      <c r="A516" s="166"/>
      <c r="B516" s="166"/>
      <c r="C516" s="166"/>
      <c r="D516" s="166"/>
      <c r="E516" s="166"/>
      <c r="F516" s="166"/>
      <c r="G516" s="166"/>
    </row>
    <row r="517" spans="1:7" x14ac:dyDescent="0.25">
      <c r="A517" s="166"/>
      <c r="B517" s="166"/>
      <c r="C517" s="166"/>
      <c r="D517" s="166"/>
      <c r="E517" s="166"/>
      <c r="F517" s="166"/>
      <c r="G517" s="166"/>
    </row>
    <row r="518" spans="1:7" x14ac:dyDescent="0.25">
      <c r="A518" s="166"/>
      <c r="B518" s="166"/>
      <c r="C518" s="166"/>
      <c r="D518" s="166"/>
      <c r="E518" s="166"/>
      <c r="F518" s="166"/>
      <c r="G518" s="166"/>
    </row>
    <row r="519" spans="1:7" x14ac:dyDescent="0.25">
      <c r="A519" s="166"/>
      <c r="B519" s="166"/>
      <c r="C519" s="166"/>
      <c r="D519" s="166"/>
      <c r="E519" s="166"/>
      <c r="F519" s="166"/>
      <c r="G519" s="166"/>
    </row>
    <row r="520" spans="1:7" x14ac:dyDescent="0.25">
      <c r="A520" s="166"/>
      <c r="B520" s="166"/>
      <c r="C520" s="166"/>
      <c r="D520" s="166"/>
      <c r="E520" s="166"/>
      <c r="F520" s="166"/>
      <c r="G520" s="166"/>
    </row>
    <row r="521" spans="1:7" x14ac:dyDescent="0.25">
      <c r="A521" s="166"/>
      <c r="B521" s="166"/>
      <c r="C521" s="166"/>
      <c r="D521" s="166"/>
      <c r="E521" s="166"/>
      <c r="F521" s="166"/>
      <c r="G521" s="166"/>
    </row>
    <row r="522" spans="1:7" s="82" customFormat="1" x14ac:dyDescent="0.25">
      <c r="A522" s="226"/>
      <c r="B522" s="226"/>
      <c r="C522" s="226"/>
      <c r="D522" s="226"/>
      <c r="E522" s="226"/>
      <c r="F522" s="226"/>
      <c r="G522" s="226"/>
    </row>
    <row r="523" spans="1:7" s="82" customFormat="1" x14ac:dyDescent="0.25">
      <c r="A523" s="226"/>
      <c r="B523" s="226"/>
      <c r="C523" s="226"/>
      <c r="D523" s="226"/>
      <c r="E523" s="226"/>
      <c r="F523" s="226"/>
      <c r="G523" s="226"/>
    </row>
    <row r="524" spans="1:7" s="227" customFormat="1" x14ac:dyDescent="0.25">
      <c r="A524" s="226"/>
      <c r="B524" s="226"/>
      <c r="C524" s="226"/>
      <c r="D524" s="226"/>
      <c r="E524" s="226"/>
      <c r="F524" s="226"/>
      <c r="G524" s="226"/>
    </row>
    <row r="525" spans="1:7" x14ac:dyDescent="0.25">
      <c r="A525" s="21"/>
      <c r="B525" s="21"/>
      <c r="C525" s="21"/>
      <c r="D525" s="21"/>
      <c r="E525" s="21"/>
      <c r="F525" s="21"/>
      <c r="G525" s="21"/>
    </row>
    <row r="526" spans="1:7" x14ac:dyDescent="0.25">
      <c r="A526" s="97" t="s">
        <v>70</v>
      </c>
      <c r="B526" s="98"/>
      <c r="C526" s="98"/>
      <c r="D526" s="98"/>
      <c r="E526" s="98"/>
      <c r="F526" s="98"/>
      <c r="G526" s="98"/>
    </row>
    <row r="527" spans="1:7" ht="15" customHeight="1" x14ac:dyDescent="0.25">
      <c r="A527" s="114" t="s">
        <v>77</v>
      </c>
      <c r="B527" s="115"/>
      <c r="C527" s="115"/>
      <c r="D527" s="115"/>
      <c r="E527" s="115"/>
      <c r="F527" s="115"/>
      <c r="G527" s="115"/>
    </row>
    <row r="528" spans="1:7" ht="28.5" customHeight="1" x14ac:dyDescent="0.25">
      <c r="A528" s="164" t="s">
        <v>72</v>
      </c>
      <c r="B528" s="164"/>
      <c r="C528" s="164"/>
      <c r="D528" s="164"/>
      <c r="E528" s="164"/>
      <c r="F528" s="164"/>
      <c r="G528" s="164"/>
    </row>
    <row r="529" spans="1:7" ht="30" customHeight="1" x14ac:dyDescent="0.25">
      <c r="C529" s="3" t="s">
        <v>28</v>
      </c>
      <c r="D529" s="3" t="s">
        <v>29</v>
      </c>
      <c r="E529" s="3" t="s">
        <v>27</v>
      </c>
      <c r="F529" s="3" t="s">
        <v>30</v>
      </c>
      <c r="G529" s="16" t="s">
        <v>19</v>
      </c>
    </row>
    <row r="530" spans="1:7" ht="43.5" customHeight="1" x14ac:dyDescent="0.25">
      <c r="A530" s="87" t="s">
        <v>71</v>
      </c>
      <c r="B530" s="87"/>
      <c r="C530" s="13"/>
      <c r="D530" s="13"/>
      <c r="E530" s="13"/>
      <c r="F530" s="13"/>
      <c r="G530" s="17">
        <f>SUM(C530:F530)</f>
        <v>0</v>
      </c>
    </row>
    <row r="531" spans="1:7" ht="45" customHeight="1" x14ac:dyDescent="0.25">
      <c r="A531" s="162" t="s">
        <v>132</v>
      </c>
      <c r="B531" s="87"/>
      <c r="C531" s="13"/>
      <c r="D531" s="13"/>
      <c r="E531" s="13"/>
      <c r="F531" s="13"/>
      <c r="G531" s="17">
        <f>SUM(C531:F531)</f>
        <v>0</v>
      </c>
    </row>
    <row r="532" spans="1:7" ht="29.25" customHeight="1" x14ac:dyDescent="0.25"/>
    <row r="533" spans="1:7" x14ac:dyDescent="0.25">
      <c r="A533" s="165" t="s">
        <v>138</v>
      </c>
      <c r="B533" s="165"/>
      <c r="C533" s="165"/>
      <c r="D533" s="165"/>
      <c r="E533" s="165"/>
      <c r="F533" s="165"/>
      <c r="G533" s="165"/>
    </row>
    <row r="534" spans="1:7" x14ac:dyDescent="0.25">
      <c r="A534" s="23" t="s">
        <v>73</v>
      </c>
    </row>
    <row r="535" spans="1:7" x14ac:dyDescent="0.25">
      <c r="A535" s="23"/>
    </row>
    <row r="536" spans="1:7" x14ac:dyDescent="0.25">
      <c r="C536" s="3" t="s">
        <v>28</v>
      </c>
      <c r="D536" s="3" t="s">
        <v>29</v>
      </c>
      <c r="E536" s="3" t="s">
        <v>27</v>
      </c>
      <c r="F536" s="3" t="s">
        <v>30</v>
      </c>
      <c r="G536" s="16" t="s">
        <v>19</v>
      </c>
    </row>
    <row r="537" spans="1:7" ht="60" customHeight="1" x14ac:dyDescent="0.25">
      <c r="A537" s="163" t="s">
        <v>311</v>
      </c>
      <c r="B537" s="163"/>
      <c r="C537" s="13"/>
      <c r="D537" s="13"/>
      <c r="E537" s="13"/>
      <c r="F537" s="13"/>
      <c r="G537" s="17">
        <f>SUM(C537:F537)</f>
        <v>0</v>
      </c>
    </row>
    <row r="538" spans="1:7" x14ac:dyDescent="0.25">
      <c r="A538" s="163" t="s">
        <v>74</v>
      </c>
      <c r="B538" s="163"/>
      <c r="C538" s="13"/>
      <c r="D538" s="13"/>
      <c r="E538" s="13"/>
      <c r="F538" s="13"/>
      <c r="G538" s="17">
        <f t="shared" ref="G538:G578" si="2">SUM(C538:F538)</f>
        <v>0</v>
      </c>
    </row>
    <row r="539" spans="1:7" x14ac:dyDescent="0.25">
      <c r="A539" s="163" t="s">
        <v>75</v>
      </c>
      <c r="B539" s="163"/>
      <c r="C539" s="13"/>
      <c r="D539" s="13"/>
      <c r="E539" s="13"/>
      <c r="F539" s="13"/>
      <c r="G539" s="17">
        <f t="shared" si="2"/>
        <v>0</v>
      </c>
    </row>
    <row r="540" spans="1:7" ht="75" customHeight="1" x14ac:dyDescent="0.25">
      <c r="A540" s="163" t="s">
        <v>312</v>
      </c>
      <c r="B540" s="163"/>
      <c r="C540" s="13"/>
      <c r="D540" s="13"/>
      <c r="E540" s="13"/>
      <c r="F540" s="13"/>
      <c r="G540" s="17">
        <f t="shared" si="2"/>
        <v>0</v>
      </c>
    </row>
    <row r="541" spans="1:7" ht="45" customHeight="1" x14ac:dyDescent="0.25">
      <c r="A541" s="163" t="s">
        <v>313</v>
      </c>
      <c r="B541" s="163"/>
      <c r="C541" s="13"/>
      <c r="D541" s="13"/>
      <c r="E541" s="13"/>
      <c r="F541" s="13"/>
      <c r="G541" s="17">
        <f t="shared" si="2"/>
        <v>0</v>
      </c>
    </row>
    <row r="542" spans="1:7" ht="60" customHeight="1" x14ac:dyDescent="0.25">
      <c r="A542" s="170" t="s">
        <v>314</v>
      </c>
      <c r="B542" s="171"/>
      <c r="C542" s="13"/>
      <c r="D542" s="13"/>
      <c r="E542" s="13"/>
      <c r="F542" s="13"/>
      <c r="G542" s="17">
        <f t="shared" si="2"/>
        <v>0</v>
      </c>
    </row>
    <row r="543" spans="1:7" ht="90" customHeight="1" x14ac:dyDescent="0.25">
      <c r="A543" s="170" t="s">
        <v>315</v>
      </c>
      <c r="B543" s="171"/>
      <c r="C543" s="13"/>
      <c r="D543" s="13"/>
      <c r="E543" s="13"/>
      <c r="F543" s="13"/>
      <c r="G543" s="17">
        <f t="shared" si="2"/>
        <v>0</v>
      </c>
    </row>
    <row r="544" spans="1:7" ht="30" customHeight="1" x14ac:dyDescent="0.25">
      <c r="A544" s="170" t="s">
        <v>316</v>
      </c>
      <c r="B544" s="171"/>
      <c r="C544" s="13"/>
      <c r="D544" s="13"/>
      <c r="E544" s="13"/>
      <c r="F544" s="13"/>
      <c r="G544" s="17">
        <f t="shared" si="2"/>
        <v>0</v>
      </c>
    </row>
    <row r="545" spans="1:7" ht="74.25" customHeight="1" x14ac:dyDescent="0.25">
      <c r="A545" s="170" t="s">
        <v>317</v>
      </c>
      <c r="B545" s="171"/>
      <c r="C545" s="13"/>
      <c r="D545" s="13"/>
      <c r="E545" s="13"/>
      <c r="F545" s="13"/>
      <c r="G545" s="17">
        <f t="shared" si="2"/>
        <v>0</v>
      </c>
    </row>
    <row r="546" spans="1:7" ht="45" customHeight="1" x14ac:dyDescent="0.25">
      <c r="A546" s="170" t="s">
        <v>318</v>
      </c>
      <c r="B546" s="171"/>
      <c r="C546" s="13"/>
      <c r="D546" s="13"/>
      <c r="E546" s="13"/>
      <c r="F546" s="13"/>
      <c r="G546" s="17">
        <f t="shared" si="2"/>
        <v>0</v>
      </c>
    </row>
    <row r="547" spans="1:7" ht="68.25" customHeight="1" x14ac:dyDescent="0.25">
      <c r="A547" s="170" t="s">
        <v>319</v>
      </c>
      <c r="B547" s="171"/>
      <c r="C547" s="13"/>
      <c r="D547" s="13"/>
      <c r="E547" s="13"/>
      <c r="F547" s="13"/>
      <c r="G547" s="17">
        <f t="shared" si="2"/>
        <v>0</v>
      </c>
    </row>
    <row r="548" spans="1:7" ht="48" customHeight="1" x14ac:dyDescent="0.25">
      <c r="A548" s="170" t="s">
        <v>323</v>
      </c>
      <c r="B548" s="171"/>
      <c r="C548" s="13"/>
      <c r="D548" s="13"/>
      <c r="E548" s="13"/>
      <c r="F548" s="13"/>
      <c r="G548" s="17">
        <f t="shared" si="2"/>
        <v>0</v>
      </c>
    </row>
    <row r="549" spans="1:7" ht="15" customHeight="1" x14ac:dyDescent="0.25">
      <c r="A549" s="170" t="s">
        <v>324</v>
      </c>
      <c r="B549" s="171"/>
      <c r="C549" s="13"/>
      <c r="D549" s="13"/>
      <c r="E549" s="13"/>
      <c r="F549" s="13"/>
      <c r="G549" s="17">
        <f t="shared" si="2"/>
        <v>0</v>
      </c>
    </row>
    <row r="550" spans="1:7" ht="30" customHeight="1" x14ac:dyDescent="0.25">
      <c r="A550" s="170" t="s">
        <v>327</v>
      </c>
      <c r="B550" s="171"/>
      <c r="C550" s="13"/>
      <c r="D550" s="13"/>
      <c r="E550" s="13"/>
      <c r="F550" s="13"/>
      <c r="G550" s="17">
        <f t="shared" si="2"/>
        <v>0</v>
      </c>
    </row>
    <row r="551" spans="1:7" ht="15" customHeight="1" x14ac:dyDescent="0.25">
      <c r="A551" s="170" t="s">
        <v>320</v>
      </c>
      <c r="B551" s="171"/>
      <c r="C551" s="13"/>
      <c r="D551" s="13"/>
      <c r="E551" s="13"/>
      <c r="F551" s="13"/>
      <c r="G551" s="17">
        <f t="shared" si="2"/>
        <v>0</v>
      </c>
    </row>
    <row r="552" spans="1:7" ht="15" customHeight="1" x14ac:dyDescent="0.25">
      <c r="A552" s="170" t="s">
        <v>321</v>
      </c>
      <c r="B552" s="171"/>
      <c r="C552" s="13"/>
      <c r="D552" s="13"/>
      <c r="E552" s="13"/>
      <c r="F552" s="13"/>
      <c r="G552" s="17">
        <f t="shared" si="2"/>
        <v>0</v>
      </c>
    </row>
    <row r="553" spans="1:7" ht="39.75" customHeight="1" x14ac:dyDescent="0.25">
      <c r="A553" s="170" t="s">
        <v>322</v>
      </c>
      <c r="B553" s="171"/>
      <c r="C553" s="13"/>
      <c r="D553" s="13"/>
      <c r="E553" s="13"/>
      <c r="F553" s="13"/>
      <c r="G553" s="17">
        <f t="shared" si="2"/>
        <v>0</v>
      </c>
    </row>
    <row r="554" spans="1:7" ht="57.75" customHeight="1" x14ac:dyDescent="0.25">
      <c r="A554" s="170" t="s">
        <v>325</v>
      </c>
      <c r="B554" s="171"/>
      <c r="C554" s="13"/>
      <c r="D554" s="13"/>
      <c r="E554" s="13"/>
      <c r="F554" s="13"/>
      <c r="G554" s="17">
        <f t="shared" si="2"/>
        <v>0</v>
      </c>
    </row>
    <row r="555" spans="1:7" ht="44.25" customHeight="1" x14ac:dyDescent="0.25">
      <c r="A555" s="163" t="s">
        <v>326</v>
      </c>
      <c r="B555" s="163"/>
      <c r="C555" s="13"/>
      <c r="D555" s="13"/>
      <c r="E555" s="13"/>
      <c r="F555" s="13"/>
      <c r="G555" s="17">
        <f t="shared" si="2"/>
        <v>0</v>
      </c>
    </row>
    <row r="556" spans="1:7" ht="31.5" customHeight="1" x14ac:dyDescent="0.25">
      <c r="A556" s="163" t="s">
        <v>328</v>
      </c>
      <c r="B556" s="163"/>
      <c r="C556" s="13"/>
      <c r="D556" s="13"/>
      <c r="E556" s="13"/>
      <c r="F556" s="13"/>
      <c r="G556" s="17">
        <f t="shared" si="2"/>
        <v>0</v>
      </c>
    </row>
    <row r="557" spans="1:7" ht="14.25" customHeight="1" x14ac:dyDescent="0.25">
      <c r="A557" s="163" t="s">
        <v>329</v>
      </c>
      <c r="B557" s="163"/>
      <c r="C557" s="13"/>
      <c r="D557" s="13"/>
      <c r="E557" s="13"/>
      <c r="F557" s="13"/>
      <c r="G557" s="17">
        <f t="shared" si="2"/>
        <v>0</v>
      </c>
    </row>
    <row r="558" spans="1:7" ht="60" customHeight="1" x14ac:dyDescent="0.25">
      <c r="A558" s="163" t="s">
        <v>330</v>
      </c>
      <c r="B558" s="163"/>
      <c r="C558" s="13"/>
      <c r="D558" s="13"/>
      <c r="E558" s="13"/>
      <c r="F558" s="13"/>
      <c r="G558" s="17">
        <f t="shared" si="2"/>
        <v>0</v>
      </c>
    </row>
    <row r="559" spans="1:7" ht="14.25" customHeight="1" x14ac:dyDescent="0.25">
      <c r="A559" s="163" t="s">
        <v>331</v>
      </c>
      <c r="B559" s="163"/>
      <c r="C559" s="13"/>
      <c r="D559" s="13"/>
      <c r="E559" s="13"/>
      <c r="F559" s="13"/>
      <c r="G559" s="17">
        <f t="shared" si="2"/>
        <v>0</v>
      </c>
    </row>
    <row r="560" spans="1:7" ht="14.25" customHeight="1" x14ac:dyDescent="0.25">
      <c r="A560" s="163" t="s">
        <v>332</v>
      </c>
      <c r="B560" s="163"/>
      <c r="C560" s="13"/>
      <c r="D560" s="13"/>
      <c r="E560" s="13"/>
      <c r="F560" s="13"/>
      <c r="G560" s="17">
        <f t="shared" si="2"/>
        <v>0</v>
      </c>
    </row>
    <row r="561" spans="1:7" ht="45" customHeight="1" x14ac:dyDescent="0.25">
      <c r="A561" s="163" t="s">
        <v>333</v>
      </c>
      <c r="B561" s="163"/>
      <c r="C561" s="13"/>
      <c r="D561" s="13"/>
      <c r="E561" s="13"/>
      <c r="F561" s="13"/>
      <c r="G561" s="17">
        <f t="shared" si="2"/>
        <v>0</v>
      </c>
    </row>
    <row r="562" spans="1:7" ht="29.25" customHeight="1" x14ac:dyDescent="0.25">
      <c r="A562" s="163" t="s">
        <v>334</v>
      </c>
      <c r="B562" s="163"/>
      <c r="C562" s="13"/>
      <c r="D562" s="13"/>
      <c r="E562" s="13"/>
      <c r="F562" s="13"/>
      <c r="G562" s="17">
        <f t="shared" si="2"/>
        <v>0</v>
      </c>
    </row>
    <row r="563" spans="1:7" ht="44.25" customHeight="1" x14ac:dyDescent="0.25">
      <c r="A563" s="163" t="s">
        <v>335</v>
      </c>
      <c r="B563" s="163"/>
      <c r="C563" s="13"/>
      <c r="D563" s="13"/>
      <c r="E563" s="13"/>
      <c r="F563" s="13"/>
      <c r="G563" s="17">
        <f t="shared" si="2"/>
        <v>0</v>
      </c>
    </row>
    <row r="564" spans="1:7" ht="14.25" customHeight="1" x14ac:dyDescent="0.25">
      <c r="A564" s="163" t="s">
        <v>336</v>
      </c>
      <c r="B564" s="163"/>
      <c r="C564" s="13"/>
      <c r="D564" s="13"/>
      <c r="E564" s="13"/>
      <c r="F564" s="13"/>
      <c r="G564" s="17">
        <f t="shared" si="2"/>
        <v>0</v>
      </c>
    </row>
    <row r="565" spans="1:7" ht="29.25" customHeight="1" x14ac:dyDescent="0.25">
      <c r="A565" s="163" t="s">
        <v>337</v>
      </c>
      <c r="B565" s="163"/>
      <c r="C565" s="13"/>
      <c r="D565" s="13"/>
      <c r="E565" s="13"/>
      <c r="F565" s="13"/>
      <c r="G565" s="17">
        <f t="shared" si="2"/>
        <v>0</v>
      </c>
    </row>
    <row r="566" spans="1:7" ht="15" customHeight="1" x14ac:dyDescent="0.25">
      <c r="A566" s="163" t="s">
        <v>338</v>
      </c>
      <c r="B566" s="163"/>
      <c r="C566" s="13"/>
      <c r="D566" s="13"/>
      <c r="E566" s="13"/>
      <c r="F566" s="13"/>
      <c r="G566" s="17">
        <f t="shared" si="2"/>
        <v>0</v>
      </c>
    </row>
    <row r="567" spans="1:7" ht="30" customHeight="1" x14ac:dyDescent="0.25">
      <c r="A567" s="163" t="s">
        <v>339</v>
      </c>
      <c r="B567" s="163"/>
      <c r="C567" s="13"/>
      <c r="D567" s="13"/>
      <c r="E567" s="13"/>
      <c r="F567" s="13"/>
      <c r="G567" s="17">
        <f t="shared" si="2"/>
        <v>0</v>
      </c>
    </row>
    <row r="568" spans="1:7" ht="15" customHeight="1" x14ac:dyDescent="0.25">
      <c r="A568" s="87" t="s">
        <v>76</v>
      </c>
      <c r="B568" s="87"/>
      <c r="G568" s="65"/>
    </row>
    <row r="569" spans="1:7" x14ac:dyDescent="0.25">
      <c r="A569" s="172" t="s">
        <v>342</v>
      </c>
      <c r="B569" s="172"/>
      <c r="C569" s="13"/>
      <c r="D569" s="13"/>
      <c r="E569" s="13"/>
      <c r="F569" s="13"/>
      <c r="G569" s="17">
        <f t="shared" si="2"/>
        <v>0</v>
      </c>
    </row>
    <row r="570" spans="1:7" x14ac:dyDescent="0.25">
      <c r="A570" s="168" t="s">
        <v>427</v>
      </c>
      <c r="B570" s="169"/>
      <c r="C570" s="13"/>
      <c r="D570" s="13"/>
      <c r="E570" s="13"/>
      <c r="F570" s="13"/>
      <c r="G570" s="17">
        <f t="shared" si="2"/>
        <v>0</v>
      </c>
    </row>
    <row r="571" spans="1:7" ht="30" customHeight="1" x14ac:dyDescent="0.25">
      <c r="A571" s="168" t="s">
        <v>341</v>
      </c>
      <c r="B571" s="95"/>
      <c r="C571" s="13"/>
      <c r="D571" s="13"/>
      <c r="E571" s="13"/>
      <c r="F571" s="13"/>
      <c r="G571" s="17">
        <f t="shared" si="2"/>
        <v>0</v>
      </c>
    </row>
    <row r="572" spans="1:7" x14ac:dyDescent="0.25">
      <c r="A572" s="168"/>
      <c r="B572" s="95"/>
      <c r="C572" s="13"/>
      <c r="D572" s="13"/>
      <c r="E572" s="13"/>
      <c r="F572" s="13"/>
      <c r="G572" s="17">
        <f t="shared" si="2"/>
        <v>0</v>
      </c>
    </row>
    <row r="573" spans="1:7" x14ac:dyDescent="0.25">
      <c r="A573" s="168"/>
      <c r="B573" s="169"/>
      <c r="C573" s="13"/>
      <c r="D573" s="13"/>
      <c r="E573" s="13"/>
      <c r="F573" s="13"/>
      <c r="G573" s="17">
        <f t="shared" si="2"/>
        <v>0</v>
      </c>
    </row>
    <row r="574" spans="1:7" x14ac:dyDescent="0.25">
      <c r="A574" s="168"/>
      <c r="B574" s="169"/>
      <c r="C574" s="13"/>
      <c r="D574" s="13"/>
      <c r="E574" s="13"/>
      <c r="F574" s="13"/>
      <c r="G574" s="17">
        <f t="shared" si="2"/>
        <v>0</v>
      </c>
    </row>
    <row r="575" spans="1:7" x14ac:dyDescent="0.25">
      <c r="A575" s="168"/>
      <c r="B575" s="169"/>
      <c r="C575" s="13"/>
      <c r="D575" s="13"/>
      <c r="E575" s="13"/>
      <c r="F575" s="13"/>
      <c r="G575" s="17">
        <f t="shared" si="2"/>
        <v>0</v>
      </c>
    </row>
    <row r="576" spans="1:7" x14ac:dyDescent="0.25">
      <c r="A576" s="168"/>
      <c r="B576" s="169"/>
      <c r="C576" s="13"/>
      <c r="D576" s="13"/>
      <c r="E576" s="13"/>
      <c r="F576" s="13"/>
      <c r="G576" s="17">
        <f t="shared" si="2"/>
        <v>0</v>
      </c>
    </row>
    <row r="577" spans="1:7" x14ac:dyDescent="0.25">
      <c r="A577" s="172"/>
      <c r="B577" s="172"/>
      <c r="C577" s="13"/>
      <c r="D577" s="13"/>
      <c r="E577" s="13"/>
      <c r="F577" s="13"/>
      <c r="G577" s="17">
        <f t="shared" si="2"/>
        <v>0</v>
      </c>
    </row>
    <row r="578" spans="1:7" ht="15" customHeight="1" x14ac:dyDescent="0.25">
      <c r="A578" s="87" t="s">
        <v>93</v>
      </c>
      <c r="B578" s="87"/>
      <c r="C578" s="13"/>
      <c r="D578" s="13"/>
      <c r="E578" s="13"/>
      <c r="F578" s="13"/>
      <c r="G578" s="17">
        <f t="shared" si="2"/>
        <v>0</v>
      </c>
    </row>
    <row r="579" spans="1:7" x14ac:dyDescent="0.25">
      <c r="B579" s="2" t="s">
        <v>19</v>
      </c>
      <c r="C579" s="15">
        <f>SUM(C569:C578)+SUM(C537:C567)</f>
        <v>0</v>
      </c>
      <c r="D579" s="15">
        <f>SUM(D569:D578)+SUM(D537:D567)</f>
        <v>0</v>
      </c>
      <c r="E579" s="15">
        <f>SUM(E569:E578)+SUM(E537:E567)</f>
        <v>0</v>
      </c>
      <c r="F579" s="15">
        <f>SUM(F569:F578)+SUM(F537:F567)</f>
        <v>0</v>
      </c>
      <c r="G579" s="15">
        <f>SUM(G569:G578)+SUM(G537:G567)</f>
        <v>0</v>
      </c>
    </row>
    <row r="580" spans="1:7" x14ac:dyDescent="0.25">
      <c r="C580" s="173" t="str">
        <f>IF((C579=C530),"","le total n'est pas égal aux candidatures femme déclarées")</f>
        <v/>
      </c>
      <c r="D580" s="173" t="str">
        <f>IF((D579=D530),"","le total n'est pas égal aux candidatures Homme déclarées")</f>
        <v/>
      </c>
      <c r="E580" s="173" t="str">
        <f>IF((E579=E530),"","le total n'est pas égal aux candidatures transgenre déclarées")</f>
        <v/>
      </c>
      <c r="F580" s="173" t="str">
        <f>IF((F579=F530),"","le total n'est pas égal aux candidatures mineur déclarées")</f>
        <v/>
      </c>
    </row>
    <row r="581" spans="1:7" x14ac:dyDescent="0.25">
      <c r="C581" s="173"/>
      <c r="D581" s="173"/>
      <c r="E581" s="173"/>
      <c r="F581" s="173"/>
    </row>
    <row r="582" spans="1:7" x14ac:dyDescent="0.25">
      <c r="C582" s="173"/>
      <c r="D582" s="173"/>
      <c r="E582" s="173"/>
      <c r="F582" s="173"/>
    </row>
    <row r="583" spans="1:7" x14ac:dyDescent="0.25">
      <c r="C583" s="165"/>
      <c r="D583" s="165"/>
      <c r="E583" s="165"/>
      <c r="F583" s="165"/>
    </row>
    <row r="584" spans="1:7" ht="30" customHeight="1" x14ac:dyDescent="0.25"/>
    <row r="585" spans="1:7" ht="30" customHeight="1" x14ac:dyDescent="0.25">
      <c r="A585" s="87" t="s">
        <v>343</v>
      </c>
      <c r="B585" s="87"/>
      <c r="C585" s="87"/>
      <c r="D585" s="87"/>
      <c r="E585" s="87"/>
      <c r="F585" s="87"/>
      <c r="G585" s="13"/>
    </row>
    <row r="586" spans="1:7" ht="33" customHeight="1" x14ac:dyDescent="0.25">
      <c r="A586" s="87" t="s">
        <v>344</v>
      </c>
      <c r="B586" s="87"/>
      <c r="C586" s="87"/>
      <c r="D586" s="87"/>
      <c r="E586" s="87"/>
      <c r="F586" s="87"/>
      <c r="G586" s="13"/>
    </row>
    <row r="588" spans="1:7" x14ac:dyDescent="0.25">
      <c r="A588" s="114" t="s">
        <v>78</v>
      </c>
      <c r="B588" s="115"/>
      <c r="C588" s="115"/>
      <c r="D588" s="115"/>
      <c r="E588" s="115"/>
      <c r="F588" s="115"/>
      <c r="G588" s="115"/>
    </row>
    <row r="590" spans="1:7" x14ac:dyDescent="0.25">
      <c r="A590" s="90" t="s">
        <v>79</v>
      </c>
      <c r="B590" s="90"/>
      <c r="C590" s="90"/>
      <c r="D590" s="90"/>
      <c r="E590" s="90"/>
      <c r="F590" s="26">
        <f>G254</f>
        <v>0</v>
      </c>
    </row>
    <row r="591" spans="1:7" x14ac:dyDescent="0.25">
      <c r="A591" s="90" t="s">
        <v>345</v>
      </c>
      <c r="B591" s="90"/>
      <c r="C591" s="90"/>
      <c r="D591" s="90"/>
      <c r="E591" s="90"/>
      <c r="F591" s="13"/>
    </row>
    <row r="592" spans="1:7" ht="15" customHeight="1" x14ac:dyDescent="0.25"/>
    <row r="593" spans="1:7" x14ac:dyDescent="0.25">
      <c r="A593" s="174" t="s">
        <v>413</v>
      </c>
      <c r="B593" s="174"/>
      <c r="C593" s="174"/>
      <c r="D593" s="174"/>
      <c r="E593" s="174"/>
      <c r="F593" s="174"/>
      <c r="G593" s="174"/>
    </row>
    <row r="594" spans="1:7" x14ac:dyDescent="0.25">
      <c r="A594" s="44" t="s">
        <v>80</v>
      </c>
    </row>
    <row r="596" spans="1:7" ht="15" customHeight="1" x14ac:dyDescent="0.25">
      <c r="A596" s="87" t="s">
        <v>431</v>
      </c>
      <c r="B596" s="87"/>
      <c r="C596" s="87"/>
      <c r="D596" s="87"/>
      <c r="E596" s="87"/>
      <c r="F596" s="87"/>
      <c r="G596" s="13"/>
    </row>
    <row r="597" spans="1:7" ht="30" customHeight="1" x14ac:dyDescent="0.25">
      <c r="A597" s="87" t="s">
        <v>432</v>
      </c>
      <c r="B597" s="87"/>
      <c r="C597" s="87"/>
      <c r="D597" s="87"/>
      <c r="E597" s="87"/>
      <c r="F597" s="87"/>
      <c r="G597" s="13"/>
    </row>
    <row r="598" spans="1:7" ht="15" customHeight="1" x14ac:dyDescent="0.25">
      <c r="A598" s="87" t="s">
        <v>434</v>
      </c>
      <c r="B598" s="87"/>
      <c r="C598" s="87"/>
      <c r="D598" s="87"/>
      <c r="E598" s="87"/>
      <c r="F598" s="87"/>
      <c r="G598" s="13"/>
    </row>
    <row r="599" spans="1:7" ht="15" customHeight="1" x14ac:dyDescent="0.25">
      <c r="A599" s="87" t="s">
        <v>435</v>
      </c>
      <c r="B599" s="87"/>
      <c r="C599" s="87"/>
      <c r="D599" s="87"/>
      <c r="E599" s="87"/>
      <c r="F599" s="87"/>
      <c r="G599" s="13"/>
    </row>
    <row r="600" spans="1:7" ht="15" customHeight="1" x14ac:dyDescent="0.25">
      <c r="A600" s="87" t="s">
        <v>437</v>
      </c>
      <c r="B600" s="87"/>
      <c r="C600" s="87"/>
      <c r="D600" s="87"/>
      <c r="E600" s="87"/>
      <c r="F600" s="87"/>
      <c r="G600" s="13"/>
    </row>
    <row r="601" spans="1:7" ht="15" customHeight="1" x14ac:dyDescent="0.25">
      <c r="A601" s="87" t="s">
        <v>436</v>
      </c>
      <c r="B601" s="87"/>
      <c r="C601" s="87"/>
      <c r="D601" s="87"/>
      <c r="E601" s="87"/>
      <c r="F601" s="87"/>
      <c r="G601" s="13"/>
    </row>
    <row r="602" spans="1:7" ht="15" customHeight="1" x14ac:dyDescent="0.25">
      <c r="A602" s="87" t="s">
        <v>419</v>
      </c>
      <c r="B602" s="87"/>
      <c r="C602" s="87"/>
      <c r="D602" s="87"/>
      <c r="E602" s="87"/>
      <c r="F602" s="87"/>
      <c r="G602" s="13"/>
    </row>
    <row r="603" spans="1:7" ht="30" customHeight="1" x14ac:dyDescent="0.25">
      <c r="A603" s="87" t="s">
        <v>418</v>
      </c>
      <c r="B603" s="87"/>
      <c r="C603" s="87"/>
      <c r="D603" s="87"/>
      <c r="E603" s="87"/>
      <c r="F603" s="87"/>
      <c r="G603" s="13"/>
    </row>
    <row r="604" spans="1:7" ht="15" customHeight="1" x14ac:dyDescent="0.25">
      <c r="A604" s="87" t="s">
        <v>81</v>
      </c>
      <c r="B604" s="87"/>
      <c r="C604" s="87"/>
      <c r="D604" s="87"/>
      <c r="E604" s="87"/>
      <c r="F604" s="87"/>
      <c r="G604" s="13"/>
    </row>
    <row r="605" spans="1:7" ht="29.25" customHeight="1" x14ac:dyDescent="0.25">
      <c r="A605" s="87" t="s">
        <v>346</v>
      </c>
      <c r="B605" s="87"/>
      <c r="C605" s="87"/>
      <c r="D605" s="87"/>
      <c r="E605" s="87"/>
      <c r="F605" s="87"/>
      <c r="G605" s="13"/>
    </row>
    <row r="606" spans="1:7" ht="15" customHeight="1" x14ac:dyDescent="0.25">
      <c r="A606" s="87" t="s">
        <v>347</v>
      </c>
      <c r="B606" s="87"/>
      <c r="C606" s="87"/>
      <c r="D606" s="87"/>
      <c r="E606" s="87"/>
      <c r="F606" s="87"/>
      <c r="G606" s="13"/>
    </row>
    <row r="607" spans="1:7" ht="15" customHeight="1" x14ac:dyDescent="0.25">
      <c r="A607" s="87" t="s">
        <v>82</v>
      </c>
      <c r="B607" s="87"/>
      <c r="C607" s="87"/>
      <c r="D607" s="87"/>
      <c r="E607" s="87"/>
      <c r="F607" s="87"/>
      <c r="G607" s="13"/>
    </row>
    <row r="608" spans="1:7" ht="15" customHeight="1" x14ac:dyDescent="0.25">
      <c r="A608" s="87" t="s">
        <v>348</v>
      </c>
      <c r="B608" s="87"/>
      <c r="C608" s="87"/>
      <c r="D608" s="87"/>
      <c r="E608" s="87"/>
      <c r="F608" s="87"/>
      <c r="G608" s="13"/>
    </row>
    <row r="609" spans="1:7" ht="15" customHeight="1" x14ac:dyDescent="0.25">
      <c r="A609" s="87" t="s">
        <v>83</v>
      </c>
      <c r="B609" s="87"/>
      <c r="C609" s="87"/>
      <c r="D609" s="87"/>
      <c r="E609" s="87"/>
      <c r="F609" s="87"/>
      <c r="G609" s="13"/>
    </row>
    <row r="610" spans="1:7" ht="15" customHeight="1" x14ac:dyDescent="0.25">
      <c r="A610" s="87" t="s">
        <v>85</v>
      </c>
      <c r="B610" s="87"/>
      <c r="C610" s="87"/>
      <c r="D610" s="87"/>
      <c r="E610" s="87"/>
      <c r="F610" s="87"/>
      <c r="G610" s="13"/>
    </row>
    <row r="611" spans="1:7" ht="15" customHeight="1" x14ac:dyDescent="0.25">
      <c r="A611" s="87" t="s">
        <v>349</v>
      </c>
      <c r="B611" s="87"/>
      <c r="C611" s="87"/>
      <c r="D611" s="87"/>
      <c r="E611" s="87"/>
      <c r="F611" s="87"/>
      <c r="G611" s="13"/>
    </row>
    <row r="612" spans="1:7" ht="15" customHeight="1" x14ac:dyDescent="0.25">
      <c r="A612" s="87" t="s">
        <v>433</v>
      </c>
      <c r="B612" s="87"/>
      <c r="C612" s="87"/>
      <c r="D612" s="87"/>
      <c r="E612" s="87"/>
      <c r="F612" s="87"/>
      <c r="G612" s="13"/>
    </row>
    <row r="613" spans="1:7" ht="15" customHeight="1" x14ac:dyDescent="0.25">
      <c r="A613" s="87" t="s">
        <v>350</v>
      </c>
      <c r="B613" s="87"/>
      <c r="C613" s="87"/>
      <c r="D613" s="87"/>
      <c r="E613" s="87"/>
      <c r="F613" s="87"/>
      <c r="G613" s="13"/>
    </row>
    <row r="614" spans="1:7" ht="15" customHeight="1" x14ac:dyDescent="0.25">
      <c r="A614" s="87" t="s">
        <v>351</v>
      </c>
      <c r="B614" s="87"/>
      <c r="C614" s="87"/>
      <c r="D614" s="87"/>
      <c r="E614" s="87"/>
      <c r="F614" s="87"/>
      <c r="G614" s="13"/>
    </row>
    <row r="615" spans="1:7" x14ac:dyDescent="0.25">
      <c r="A615" t="s">
        <v>84</v>
      </c>
    </row>
    <row r="616" spans="1:7" x14ac:dyDescent="0.25">
      <c r="A616" s="126"/>
      <c r="B616" s="126"/>
      <c r="C616" s="126"/>
      <c r="D616" s="126"/>
      <c r="E616" s="126"/>
      <c r="F616" s="126"/>
      <c r="G616" s="13"/>
    </row>
    <row r="617" spans="1:7" x14ac:dyDescent="0.25">
      <c r="A617" s="126"/>
      <c r="B617" s="126"/>
      <c r="C617" s="126"/>
      <c r="D617" s="126"/>
      <c r="E617" s="126"/>
      <c r="F617" s="126"/>
      <c r="G617" s="13"/>
    </row>
    <row r="618" spans="1:7" x14ac:dyDescent="0.25">
      <c r="A618" s="126"/>
      <c r="B618" s="126"/>
      <c r="C618" s="126"/>
      <c r="D618" s="126"/>
      <c r="E618" s="126"/>
      <c r="F618" s="126"/>
      <c r="G618" s="13"/>
    </row>
    <row r="619" spans="1:7" ht="15" customHeight="1" x14ac:dyDescent="0.25">
      <c r="A619" s="93" t="s">
        <v>93</v>
      </c>
      <c r="B619" s="94"/>
      <c r="C619" s="175"/>
      <c r="D619" s="175"/>
      <c r="E619" s="175"/>
      <c r="F619" s="176"/>
      <c r="G619" s="13"/>
    </row>
    <row r="620" spans="1:7" x14ac:dyDescent="0.25">
      <c r="F620" s="33" t="s">
        <v>19</v>
      </c>
      <c r="G620" s="65">
        <f>SUM(G596:G615)+SUM(G616:G618)</f>
        <v>0</v>
      </c>
    </row>
    <row r="621" spans="1:7" x14ac:dyDescent="0.25">
      <c r="F621" s="177" t="str">
        <f>IF((G620=G254),"","Le total ne correspond pas au nombre de personnes admises dans l'année indiqué en IV")</f>
        <v/>
      </c>
      <c r="G621" s="177"/>
    </row>
    <row r="622" spans="1:7" x14ac:dyDescent="0.25">
      <c r="F622" s="177"/>
      <c r="G622" s="177"/>
    </row>
    <row r="623" spans="1:7" x14ac:dyDescent="0.25">
      <c r="F623" s="139"/>
      <c r="G623" s="139"/>
    </row>
    <row r="624" spans="1:7" x14ac:dyDescent="0.25">
      <c r="F624" s="164"/>
      <c r="G624" s="164"/>
    </row>
    <row r="625" spans="1:7" x14ac:dyDescent="0.25">
      <c r="A625" s="114" t="s">
        <v>87</v>
      </c>
      <c r="B625" s="115"/>
      <c r="C625" s="115"/>
      <c r="D625" s="115"/>
      <c r="E625" s="115"/>
      <c r="F625" s="115"/>
      <c r="G625" s="115"/>
    </row>
    <row r="627" spans="1:7" x14ac:dyDescent="0.25">
      <c r="A627" t="s">
        <v>356</v>
      </c>
      <c r="F627" s="13"/>
    </row>
    <row r="628" spans="1:7" ht="15" customHeight="1" x14ac:dyDescent="0.25">
      <c r="A628" s="93" t="s">
        <v>134</v>
      </c>
      <c r="B628" s="94"/>
      <c r="C628" s="94"/>
      <c r="D628" s="178"/>
      <c r="E628" s="179"/>
      <c r="F628" s="17">
        <f>G530-F590-F627</f>
        <v>0</v>
      </c>
    </row>
    <row r="629" spans="1:7" x14ac:dyDescent="0.25">
      <c r="A629" s="22"/>
    </row>
    <row r="630" spans="1:7" ht="15" customHeight="1" x14ac:dyDescent="0.25">
      <c r="A630" s="93" t="s">
        <v>88</v>
      </c>
      <c r="B630" s="94"/>
      <c r="C630" s="175"/>
      <c r="D630" s="175"/>
      <c r="E630" s="175"/>
      <c r="F630" s="176"/>
      <c r="G630" s="13"/>
    </row>
    <row r="631" spans="1:7" ht="31.5" customHeight="1" x14ac:dyDescent="0.25">
      <c r="A631" s="93" t="s">
        <v>89</v>
      </c>
      <c r="B631" s="94"/>
      <c r="C631" s="175"/>
      <c r="D631" s="175"/>
      <c r="E631" s="175"/>
      <c r="F631" s="176"/>
      <c r="G631" s="13"/>
    </row>
    <row r="632" spans="1:7" ht="30" customHeight="1" x14ac:dyDescent="0.25">
      <c r="A632" s="93" t="s">
        <v>406</v>
      </c>
      <c r="B632" s="94"/>
      <c r="C632" s="175"/>
      <c r="D632" s="175"/>
      <c r="E632" s="175"/>
      <c r="F632" s="176"/>
      <c r="G632" s="13"/>
    </row>
    <row r="633" spans="1:7" ht="15" customHeight="1" x14ac:dyDescent="0.25">
      <c r="A633" s="93" t="s">
        <v>90</v>
      </c>
      <c r="B633" s="94"/>
      <c r="C633" s="175"/>
      <c r="D633" s="175"/>
      <c r="E633" s="175"/>
      <c r="F633" s="176"/>
      <c r="G633" s="13"/>
    </row>
    <row r="634" spans="1:7" ht="30" customHeight="1" x14ac:dyDescent="0.25">
      <c r="A634" s="93" t="s">
        <v>91</v>
      </c>
      <c r="B634" s="94"/>
      <c r="C634" s="175"/>
      <c r="D634" s="175"/>
      <c r="E634" s="175"/>
      <c r="F634" s="176"/>
      <c r="G634" s="13"/>
    </row>
    <row r="635" spans="1:7" ht="29.25" customHeight="1" x14ac:dyDescent="0.25">
      <c r="A635" s="93" t="s">
        <v>352</v>
      </c>
      <c r="B635" s="94"/>
      <c r="C635" s="175"/>
      <c r="D635" s="175"/>
      <c r="E635" s="175"/>
      <c r="F635" s="176"/>
      <c r="G635" s="13"/>
    </row>
    <row r="636" spans="1:7" ht="15" customHeight="1" x14ac:dyDescent="0.25">
      <c r="A636" s="93" t="s">
        <v>353</v>
      </c>
      <c r="B636" s="94"/>
      <c r="C636" s="175"/>
      <c r="D636" s="175"/>
      <c r="E636" s="175"/>
      <c r="F636" s="176"/>
      <c r="G636" s="13"/>
    </row>
    <row r="637" spans="1:7" ht="15" customHeight="1" x14ac:dyDescent="0.25">
      <c r="A637" s="93" t="s">
        <v>354</v>
      </c>
      <c r="B637" s="94"/>
      <c r="C637" s="175"/>
      <c r="D637" s="175"/>
      <c r="E637" s="175"/>
      <c r="F637" s="176"/>
      <c r="G637" s="13"/>
    </row>
    <row r="638" spans="1:7" ht="15" customHeight="1" x14ac:dyDescent="0.25">
      <c r="A638" s="93" t="s">
        <v>355</v>
      </c>
      <c r="B638" s="94"/>
      <c r="C638" s="175"/>
      <c r="D638" s="175"/>
      <c r="E638" s="175"/>
      <c r="F638" s="176"/>
      <c r="G638" s="13"/>
    </row>
    <row r="639" spans="1:7" ht="30" customHeight="1" x14ac:dyDescent="0.25">
      <c r="A639" s="93" t="s">
        <v>423</v>
      </c>
      <c r="B639" s="94"/>
      <c r="C639" s="175"/>
      <c r="D639" s="175"/>
      <c r="E639" s="175"/>
      <c r="F639" s="176"/>
      <c r="G639" s="13"/>
    </row>
    <row r="640" spans="1:7" ht="15" customHeight="1" x14ac:dyDescent="0.25">
      <c r="A640" s="93" t="s">
        <v>357</v>
      </c>
      <c r="B640" s="94"/>
      <c r="C640" s="175"/>
      <c r="D640" s="175"/>
      <c r="E640" s="175"/>
      <c r="F640" s="176"/>
      <c r="G640" s="13"/>
    </row>
    <row r="641" spans="1:7" ht="29.25" customHeight="1" x14ac:dyDescent="0.25">
      <c r="A641" s="93" t="s">
        <v>358</v>
      </c>
      <c r="B641" s="94"/>
      <c r="C641" s="175"/>
      <c r="D641" s="175"/>
      <c r="E641" s="175"/>
      <c r="F641" s="176"/>
      <c r="G641" s="13"/>
    </row>
    <row r="642" spans="1:7" ht="15" customHeight="1" x14ac:dyDescent="0.25">
      <c r="A642" s="93" t="s">
        <v>135</v>
      </c>
      <c r="B642" s="94"/>
      <c r="C642" s="175"/>
      <c r="D642" s="175"/>
      <c r="E642" s="175"/>
      <c r="F642" s="176"/>
      <c r="G642" s="13"/>
    </row>
    <row r="643" spans="1:7" ht="15" customHeight="1" x14ac:dyDescent="0.25">
      <c r="A643" s="93" t="s">
        <v>133</v>
      </c>
      <c r="B643" s="94"/>
      <c r="C643" s="175"/>
      <c r="D643" s="175"/>
      <c r="E643" s="175"/>
      <c r="F643" s="176"/>
      <c r="G643" s="13"/>
    </row>
    <row r="644" spans="1:7" ht="30" customHeight="1" x14ac:dyDescent="0.25">
      <c r="A644" s="93" t="s">
        <v>359</v>
      </c>
      <c r="B644" s="175"/>
      <c r="C644" s="175"/>
      <c r="D644" s="175"/>
      <c r="E644" s="175"/>
      <c r="F644" s="176"/>
      <c r="G644" s="13"/>
    </row>
    <row r="645" spans="1:7" ht="15" customHeight="1" x14ac:dyDescent="0.25">
      <c r="A645" s="93" t="s">
        <v>92</v>
      </c>
      <c r="B645" s="94"/>
      <c r="C645" s="175"/>
      <c r="D645" s="175"/>
      <c r="E645" s="175"/>
      <c r="F645" s="176"/>
      <c r="G645" s="13"/>
    </row>
    <row r="646" spans="1:7" x14ac:dyDescent="0.25">
      <c r="A646" s="44" t="s">
        <v>84</v>
      </c>
    </row>
    <row r="647" spans="1:7" x14ac:dyDescent="0.25">
      <c r="A647" s="126"/>
      <c r="B647" s="126"/>
      <c r="C647" s="126"/>
      <c r="D647" s="126"/>
      <c r="E647" s="126"/>
      <c r="F647" s="126"/>
      <c r="G647" s="13"/>
    </row>
    <row r="648" spans="1:7" x14ac:dyDescent="0.25">
      <c r="A648" s="126"/>
      <c r="B648" s="126"/>
      <c r="C648" s="126"/>
      <c r="D648" s="126"/>
      <c r="E648" s="126"/>
      <c r="F648" s="126"/>
      <c r="G648" s="13"/>
    </row>
    <row r="649" spans="1:7" x14ac:dyDescent="0.25">
      <c r="A649" s="126"/>
      <c r="B649" s="126"/>
      <c r="C649" s="126"/>
      <c r="D649" s="126"/>
      <c r="E649" s="126"/>
      <c r="F649" s="126"/>
      <c r="G649" s="13"/>
    </row>
    <row r="650" spans="1:7" x14ac:dyDescent="0.25">
      <c r="A650" s="126"/>
      <c r="B650" s="126"/>
      <c r="C650" s="126"/>
      <c r="D650" s="126"/>
      <c r="E650" s="126"/>
      <c r="F650" s="126"/>
      <c r="G650" s="13"/>
    </row>
    <row r="651" spans="1:7" ht="15" customHeight="1" x14ac:dyDescent="0.25">
      <c r="A651" s="93" t="s">
        <v>93</v>
      </c>
      <c r="B651" s="94"/>
      <c r="C651" s="175"/>
      <c r="D651" s="175"/>
      <c r="E651" s="175"/>
      <c r="F651" s="176"/>
      <c r="G651" s="13"/>
    </row>
    <row r="652" spans="1:7" x14ac:dyDescent="0.25">
      <c r="F652" s="33" t="s">
        <v>19</v>
      </c>
      <c r="G652" s="65">
        <f>SUM(G630:G646)+SUM(G647:G650)</f>
        <v>0</v>
      </c>
    </row>
    <row r="653" spans="1:7" x14ac:dyDescent="0.25">
      <c r="F653" s="177" t="str">
        <f>IF((G652=F628),"","Le total ne correspond pas au nombre de refus d'admission calculé")</f>
        <v/>
      </c>
      <c r="G653" s="177"/>
    </row>
    <row r="654" spans="1:7" x14ac:dyDescent="0.25">
      <c r="F654" s="177"/>
      <c r="G654" s="177"/>
    </row>
    <row r="655" spans="1:7" x14ac:dyDescent="0.25">
      <c r="F655" s="139"/>
      <c r="G655" s="139"/>
    </row>
    <row r="656" spans="1:7" x14ac:dyDescent="0.25">
      <c r="A656" s="44" t="s">
        <v>11</v>
      </c>
    </row>
    <row r="657" spans="1:7" x14ac:dyDescent="0.25">
      <c r="A657" s="167"/>
      <c r="B657" s="167"/>
      <c r="C657" s="167"/>
      <c r="D657" s="167"/>
      <c r="E657" s="167"/>
      <c r="F657" s="167"/>
      <c r="G657" s="167"/>
    </row>
    <row r="658" spans="1:7" x14ac:dyDescent="0.25">
      <c r="A658" s="167"/>
      <c r="B658" s="167"/>
      <c r="C658" s="167"/>
      <c r="D658" s="167"/>
      <c r="E658" s="167"/>
      <c r="F658" s="167"/>
      <c r="G658" s="167"/>
    </row>
    <row r="659" spans="1:7" x14ac:dyDescent="0.25">
      <c r="A659" s="167"/>
      <c r="B659" s="167"/>
      <c r="C659" s="167"/>
      <c r="D659" s="167"/>
      <c r="E659" s="167"/>
      <c r="F659" s="167"/>
      <c r="G659" s="167"/>
    </row>
    <row r="660" spans="1:7" x14ac:dyDescent="0.25">
      <c r="A660" s="167"/>
      <c r="B660" s="167"/>
      <c r="C660" s="167"/>
      <c r="D660" s="167"/>
      <c r="E660" s="167"/>
      <c r="F660" s="167"/>
      <c r="G660" s="167"/>
    </row>
    <row r="661" spans="1:7" x14ac:dyDescent="0.25">
      <c r="A661" s="167"/>
      <c r="B661" s="167"/>
      <c r="C661" s="167"/>
      <c r="D661" s="167"/>
      <c r="E661" s="167"/>
      <c r="F661" s="167"/>
      <c r="G661" s="167"/>
    </row>
    <row r="662" spans="1:7" x14ac:dyDescent="0.25">
      <c r="A662" s="167"/>
      <c r="B662" s="167"/>
      <c r="C662" s="167"/>
      <c r="D662" s="167"/>
      <c r="E662" s="167"/>
      <c r="F662" s="167"/>
      <c r="G662" s="167"/>
    </row>
    <row r="663" spans="1:7" x14ac:dyDescent="0.25">
      <c r="A663" s="167"/>
      <c r="B663" s="167"/>
      <c r="C663" s="167"/>
      <c r="D663" s="167"/>
      <c r="E663" s="167"/>
      <c r="F663" s="167"/>
      <c r="G663" s="167"/>
    </row>
    <row r="664" spans="1:7" x14ac:dyDescent="0.25">
      <c r="A664" s="167"/>
      <c r="B664" s="167"/>
      <c r="C664" s="167"/>
      <c r="D664" s="167"/>
      <c r="E664" s="167"/>
      <c r="F664" s="167"/>
      <c r="G664" s="167"/>
    </row>
    <row r="665" spans="1:7" x14ac:dyDescent="0.25">
      <c r="A665" s="167"/>
      <c r="B665" s="167"/>
      <c r="C665" s="167"/>
      <c r="D665" s="167"/>
      <c r="E665" s="167"/>
      <c r="F665" s="167"/>
      <c r="G665" s="167"/>
    </row>
    <row r="666" spans="1:7" x14ac:dyDescent="0.25">
      <c r="A666" s="167"/>
      <c r="B666" s="167"/>
      <c r="C666" s="167"/>
      <c r="D666" s="167"/>
      <c r="E666" s="167"/>
      <c r="F666" s="167"/>
      <c r="G666" s="167"/>
    </row>
    <row r="667" spans="1:7" x14ac:dyDescent="0.25">
      <c r="A667" s="167"/>
      <c r="B667" s="167"/>
      <c r="C667" s="167"/>
      <c r="D667" s="167"/>
      <c r="E667" s="167"/>
      <c r="F667" s="167"/>
      <c r="G667" s="167"/>
    </row>
    <row r="668" spans="1:7" x14ac:dyDescent="0.25">
      <c r="A668" s="167"/>
      <c r="B668" s="167"/>
      <c r="C668" s="167"/>
      <c r="D668" s="167"/>
      <c r="E668" s="167"/>
      <c r="F668" s="167"/>
      <c r="G668" s="167"/>
    </row>
    <row r="670" spans="1:7" ht="29.25" customHeight="1" x14ac:dyDescent="0.25">
      <c r="A670" s="97" t="s">
        <v>94</v>
      </c>
      <c r="B670" s="98"/>
      <c r="C670" s="98"/>
      <c r="D670" s="98"/>
      <c r="E670" s="98"/>
      <c r="F670" s="98"/>
      <c r="G670" s="98"/>
    </row>
    <row r="671" spans="1:7" ht="30" customHeight="1" x14ac:dyDescent="0.25">
      <c r="A671" s="141" t="s">
        <v>95</v>
      </c>
      <c r="B671" s="164"/>
      <c r="C671" s="164"/>
      <c r="D671" s="164"/>
      <c r="E671" s="164"/>
      <c r="F671" s="164"/>
      <c r="G671" s="164"/>
    </row>
    <row r="672" spans="1:7" ht="19.5" customHeight="1" x14ac:dyDescent="0.25">
      <c r="A672" s="114" t="s">
        <v>99</v>
      </c>
      <c r="B672" s="115"/>
      <c r="C672" s="115"/>
      <c r="D672" s="115"/>
      <c r="E672" s="115"/>
      <c r="F672" s="115"/>
      <c r="G672" s="115"/>
    </row>
    <row r="673" spans="1:7" ht="15" customHeight="1" x14ac:dyDescent="0.25">
      <c r="A673" s="5"/>
    </row>
    <row r="674" spans="1:7" x14ac:dyDescent="0.25">
      <c r="A674" s="132" t="s">
        <v>360</v>
      </c>
      <c r="B674" s="123"/>
      <c r="C674" s="123"/>
      <c r="D674" s="123"/>
      <c r="E674" s="123"/>
      <c r="F674" s="13"/>
      <c r="G674" s="28"/>
    </row>
    <row r="675" spans="1:7" ht="32.25" customHeight="1" x14ac:dyDescent="0.25">
      <c r="A675" s="132" t="s">
        <v>361</v>
      </c>
      <c r="B675" s="123"/>
      <c r="C675" s="123"/>
      <c r="D675" s="123"/>
      <c r="E675" s="123"/>
      <c r="F675" s="51"/>
      <c r="G675" s="28"/>
    </row>
    <row r="676" spans="1:7" ht="15" customHeight="1" x14ac:dyDescent="0.25">
      <c r="A676" s="132" t="s">
        <v>362</v>
      </c>
      <c r="B676" s="123"/>
      <c r="C676" s="123"/>
      <c r="D676" s="123"/>
      <c r="E676" s="123"/>
      <c r="F676" s="51"/>
      <c r="G676" s="28"/>
    </row>
    <row r="677" spans="1:7" x14ac:dyDescent="0.25">
      <c r="A677" s="132" t="s">
        <v>422</v>
      </c>
      <c r="B677" s="123"/>
      <c r="C677" s="123"/>
      <c r="D677" s="123"/>
      <c r="E677" s="123"/>
      <c r="F677" s="51"/>
      <c r="G677" s="28"/>
    </row>
    <row r="678" spans="1:7" x14ac:dyDescent="0.25">
      <c r="A678" s="71"/>
      <c r="B678" s="15"/>
      <c r="C678" s="3"/>
      <c r="D678" s="15"/>
      <c r="E678" s="33" t="s">
        <v>19</v>
      </c>
      <c r="F678" s="65">
        <f>SUM(F674:F677)</f>
        <v>0</v>
      </c>
      <c r="G678" s="3"/>
    </row>
    <row r="679" spans="1:7" x14ac:dyDescent="0.25">
      <c r="B679" s="142"/>
      <c r="C679" s="142"/>
      <c r="D679" s="177" t="str">
        <f>IF((F678=G252),"","Le total ne correspond pas au nombre de personnes accompagnées de la file active indiqué au IV.")</f>
        <v/>
      </c>
      <c r="E679" s="177"/>
      <c r="F679" s="164"/>
      <c r="G679" s="164"/>
    </row>
    <row r="680" spans="1:7" x14ac:dyDescent="0.25">
      <c r="B680" s="142"/>
      <c r="C680" s="142"/>
      <c r="D680" s="177"/>
      <c r="E680" s="177"/>
      <c r="F680" s="164"/>
      <c r="G680" s="164"/>
    </row>
    <row r="681" spans="1:7" ht="24" customHeight="1" x14ac:dyDescent="0.25">
      <c r="B681" s="150"/>
      <c r="C681" s="150"/>
      <c r="D681" s="139"/>
      <c r="E681" s="139"/>
      <c r="F681" s="164"/>
      <c r="G681" s="164"/>
    </row>
    <row r="682" spans="1:7" x14ac:dyDescent="0.25">
      <c r="A682" s="114" t="s">
        <v>100</v>
      </c>
      <c r="B682" s="115"/>
      <c r="C682" s="115"/>
      <c r="D682" s="115"/>
      <c r="E682" s="115"/>
      <c r="F682" s="115"/>
      <c r="G682" s="115"/>
    </row>
    <row r="683" spans="1:7" x14ac:dyDescent="0.25">
      <c r="A683" s="28"/>
      <c r="B683" s="3"/>
      <c r="C683" s="3"/>
      <c r="D683" s="3"/>
      <c r="E683" s="3"/>
      <c r="F683" s="3"/>
      <c r="G683" s="3"/>
    </row>
    <row r="684" spans="1:7" x14ac:dyDescent="0.25">
      <c r="A684" s="134" t="s">
        <v>97</v>
      </c>
      <c r="B684" s="134"/>
      <c r="C684" s="134"/>
      <c r="D684" s="134"/>
    </row>
    <row r="685" spans="1:7" ht="15" customHeight="1" x14ac:dyDescent="0.25">
      <c r="A685" s="93" t="s">
        <v>363</v>
      </c>
      <c r="B685" s="94"/>
      <c r="C685" s="94"/>
      <c r="D685" s="94"/>
      <c r="E685" s="95"/>
      <c r="F685" s="13"/>
    </row>
    <row r="686" spans="1:7" ht="15" customHeight="1" x14ac:dyDescent="0.25">
      <c r="A686" s="93" t="s">
        <v>364</v>
      </c>
      <c r="B686" s="94"/>
      <c r="C686" s="94"/>
      <c r="D686" s="94"/>
      <c r="E686" s="95"/>
      <c r="F686" s="13"/>
    </row>
    <row r="687" spans="1:7" ht="15" customHeight="1" x14ac:dyDescent="0.25">
      <c r="A687" s="93" t="s">
        <v>365</v>
      </c>
      <c r="B687" s="94"/>
      <c r="C687" s="94"/>
      <c r="D687" s="94"/>
      <c r="E687" s="95"/>
      <c r="F687" s="13"/>
    </row>
    <row r="688" spans="1:7" ht="15" customHeight="1" x14ac:dyDescent="0.25">
      <c r="A688" s="93" t="s">
        <v>366</v>
      </c>
      <c r="B688" s="94"/>
      <c r="C688" s="94"/>
      <c r="D688" s="94"/>
      <c r="E688" s="95"/>
      <c r="F688" s="13"/>
    </row>
    <row r="689" spans="1:7" x14ac:dyDescent="0.25">
      <c r="A689" t="s">
        <v>96</v>
      </c>
      <c r="G689" s="75"/>
    </row>
    <row r="690" spans="1:7" ht="15" customHeight="1" x14ac:dyDescent="0.25">
      <c r="A690" s="181" t="s">
        <v>98</v>
      </c>
      <c r="B690" s="182"/>
      <c r="C690" s="182"/>
      <c r="D690" s="182"/>
      <c r="E690" s="183"/>
      <c r="F690" s="13"/>
      <c r="G690" s="76"/>
    </row>
    <row r="691" spans="1:7" x14ac:dyDescent="0.25">
      <c r="D691" s="2"/>
      <c r="E691" s="33" t="s">
        <v>19</v>
      </c>
      <c r="F691" s="65">
        <f>SUM(F685:F688)+F690</f>
        <v>0</v>
      </c>
      <c r="G691" s="23"/>
    </row>
    <row r="692" spans="1:7" x14ac:dyDescent="0.25">
      <c r="D692" s="180" t="str">
        <f>IF((F691=G252),"","Le total ne correspond pas à la file active totale indiquée au IV.")</f>
        <v/>
      </c>
      <c r="E692" s="180"/>
      <c r="F692" s="180"/>
      <c r="G692" s="180"/>
    </row>
    <row r="693" spans="1:7" x14ac:dyDescent="0.25">
      <c r="D693" s="180"/>
      <c r="E693" s="180"/>
      <c r="F693" s="180"/>
      <c r="G693" s="180"/>
    </row>
    <row r="694" spans="1:7" x14ac:dyDescent="0.25">
      <c r="A694" s="114" t="s">
        <v>369</v>
      </c>
      <c r="B694" s="115"/>
      <c r="C694" s="115"/>
      <c r="D694" s="115"/>
      <c r="E694" s="115"/>
      <c r="F694" s="115"/>
      <c r="G694" s="115"/>
    </row>
    <row r="695" spans="1:7" x14ac:dyDescent="0.25">
      <c r="D695" s="72"/>
      <c r="E695" s="72"/>
      <c r="F695" s="72"/>
      <c r="G695" s="72"/>
    </row>
    <row r="696" spans="1:7" x14ac:dyDescent="0.25">
      <c r="A696" s="134" t="s">
        <v>97</v>
      </c>
      <c r="B696" s="134"/>
      <c r="C696" s="134"/>
      <c r="D696" s="134"/>
    </row>
    <row r="697" spans="1:7" x14ac:dyDescent="0.25">
      <c r="A697" s="93" t="s">
        <v>370</v>
      </c>
      <c r="B697" s="94"/>
      <c r="C697" s="94"/>
      <c r="D697" s="94"/>
      <c r="E697" s="95"/>
      <c r="F697" s="13"/>
    </row>
    <row r="698" spans="1:7" ht="30" customHeight="1" x14ac:dyDescent="0.25">
      <c r="A698" s="93" t="s">
        <v>372</v>
      </c>
      <c r="B698" s="94"/>
      <c r="C698" s="94"/>
      <c r="D698" s="94"/>
      <c r="E698" s="95"/>
      <c r="F698" s="13"/>
    </row>
    <row r="699" spans="1:7" x14ac:dyDescent="0.25">
      <c r="A699" s="93" t="s">
        <v>371</v>
      </c>
      <c r="B699" s="94"/>
      <c r="C699" s="94"/>
      <c r="D699" s="94"/>
      <c r="E699" s="95"/>
      <c r="F699" s="13"/>
    </row>
    <row r="700" spans="1:7" x14ac:dyDescent="0.25">
      <c r="A700" t="s">
        <v>96</v>
      </c>
      <c r="G700" s="75"/>
    </row>
    <row r="701" spans="1:7" x14ac:dyDescent="0.25">
      <c r="A701" s="181" t="s">
        <v>98</v>
      </c>
      <c r="B701" s="182"/>
      <c r="C701" s="182"/>
      <c r="D701" s="182"/>
      <c r="E701" s="183"/>
      <c r="F701" s="13"/>
      <c r="G701" s="76"/>
    </row>
    <row r="702" spans="1:7" ht="15" customHeight="1" x14ac:dyDescent="0.25">
      <c r="D702" s="2"/>
      <c r="E702" s="33" t="s">
        <v>19</v>
      </c>
      <c r="F702" s="65">
        <f>SUM(F697:F699)+F701</f>
        <v>0</v>
      </c>
      <c r="G702" s="23"/>
    </row>
    <row r="703" spans="1:7" ht="15" customHeight="1" x14ac:dyDescent="0.25">
      <c r="D703" s="173" t="str">
        <f>IF((F702=G252),"","Le total ne correspond pas à la file active totale indiquée au IV.")</f>
        <v/>
      </c>
      <c r="E703" s="173"/>
      <c r="F703" s="173"/>
      <c r="G703" s="173"/>
    </row>
    <row r="704" spans="1:7" ht="15" customHeight="1" x14ac:dyDescent="0.25">
      <c r="D704" s="173"/>
      <c r="E704" s="173"/>
      <c r="F704" s="173"/>
      <c r="G704" s="173"/>
    </row>
    <row r="705" spans="1:7" ht="15" customHeight="1" x14ac:dyDescent="0.25">
      <c r="A705" s="114" t="s">
        <v>373</v>
      </c>
      <c r="B705" s="114"/>
      <c r="C705" s="114"/>
      <c r="D705" s="114"/>
      <c r="E705" s="114"/>
      <c r="F705" s="114"/>
      <c r="G705" s="114"/>
    </row>
    <row r="707" spans="1:7" x14ac:dyDescent="0.25">
      <c r="A707" t="s">
        <v>97</v>
      </c>
    </row>
    <row r="708" spans="1:7" x14ac:dyDescent="0.25">
      <c r="A708" s="132" t="s">
        <v>136</v>
      </c>
      <c r="B708" s="132"/>
      <c r="C708" s="123"/>
      <c r="D708" s="13"/>
    </row>
    <row r="709" spans="1:7" ht="15" customHeight="1" x14ac:dyDescent="0.25">
      <c r="A709" s="132" t="s">
        <v>374</v>
      </c>
      <c r="B709" s="132"/>
      <c r="C709" s="123"/>
      <c r="D709" s="13"/>
    </row>
    <row r="710" spans="1:7" ht="15" customHeight="1" x14ac:dyDescent="0.25">
      <c r="A710" s="132" t="s">
        <v>93</v>
      </c>
      <c r="B710" s="132"/>
      <c r="C710" s="123"/>
      <c r="D710" s="13"/>
      <c r="E710" s="40"/>
    </row>
    <row r="711" spans="1:7" ht="33.75" customHeight="1" x14ac:dyDescent="0.25">
      <c r="B711" s="2"/>
      <c r="C711" s="33" t="s">
        <v>19</v>
      </c>
      <c r="D711" s="65">
        <f>SUM(D708:D710)</f>
        <v>0</v>
      </c>
      <c r="E711" s="29"/>
    </row>
    <row r="712" spans="1:7" ht="15" customHeight="1" x14ac:dyDescent="0.25">
      <c r="B712" s="180" t="str">
        <f>IF((D711=G252),"","Le total ne correspond pas à la file active totale indiquée au IV.")</f>
        <v/>
      </c>
      <c r="C712" s="180"/>
      <c r="D712" s="180"/>
      <c r="E712" s="180"/>
    </row>
    <row r="713" spans="1:7" ht="15" customHeight="1" x14ac:dyDescent="0.25">
      <c r="B713" s="180"/>
      <c r="C713" s="180"/>
      <c r="D713" s="180"/>
      <c r="E713" s="180"/>
    </row>
    <row r="714" spans="1:7" ht="30" customHeight="1" x14ac:dyDescent="0.25">
      <c r="A714" s="184" t="s">
        <v>375</v>
      </c>
      <c r="B714" s="184"/>
      <c r="C714" s="184"/>
      <c r="D714" s="184"/>
      <c r="E714" s="184"/>
      <c r="F714" s="184"/>
      <c r="G714" s="184"/>
    </row>
    <row r="715" spans="1:7" ht="29.25" customHeight="1" x14ac:dyDescent="0.25"/>
    <row r="716" spans="1:7" ht="30" customHeight="1" x14ac:dyDescent="0.25">
      <c r="A716" s="87" t="s">
        <v>101</v>
      </c>
      <c r="B716" s="87"/>
      <c r="C716" s="87"/>
      <c r="D716" s="87"/>
      <c r="E716" s="87"/>
      <c r="F716" s="87"/>
      <c r="G716" s="13"/>
    </row>
    <row r="718" spans="1:7" x14ac:dyDescent="0.25">
      <c r="A718" t="s">
        <v>102</v>
      </c>
    </row>
    <row r="719" spans="1:7" ht="15" customHeight="1" x14ac:dyDescent="0.25"/>
    <row r="720" spans="1:7" ht="15" customHeight="1" x14ac:dyDescent="0.25">
      <c r="A720" s="87" t="s">
        <v>103</v>
      </c>
      <c r="B720" s="87"/>
      <c r="C720" s="102"/>
      <c r="D720" s="102"/>
      <c r="E720" s="13"/>
      <c r="F720" s="177" t="str">
        <f>IF((E724=G716),"","Le total ne correspond pas au nombre de personnes sous main de justice indiqué ci-dessus")</f>
        <v/>
      </c>
      <c r="G720" s="177"/>
    </row>
    <row r="721" spans="1:7" ht="15" customHeight="1" x14ac:dyDescent="0.25">
      <c r="A721" s="87" t="s">
        <v>104</v>
      </c>
      <c r="B721" s="87"/>
      <c r="C721" s="102"/>
      <c r="D721" s="102"/>
      <c r="E721" s="13"/>
      <c r="F721" s="177"/>
      <c r="G721" s="177"/>
    </row>
    <row r="722" spans="1:7" ht="15" customHeight="1" x14ac:dyDescent="0.25">
      <c r="A722" s="87" t="s">
        <v>105</v>
      </c>
      <c r="B722" s="87"/>
      <c r="C722" s="102"/>
      <c r="D722" s="102"/>
      <c r="E722" s="13"/>
      <c r="F722" s="139"/>
      <c r="G722" s="139"/>
    </row>
    <row r="723" spans="1:7" ht="15" customHeight="1" x14ac:dyDescent="0.25">
      <c r="A723" s="87" t="s">
        <v>93</v>
      </c>
      <c r="B723" s="87"/>
      <c r="C723" s="102"/>
      <c r="D723" s="102"/>
      <c r="E723" s="13"/>
      <c r="F723" s="139"/>
      <c r="G723" s="139"/>
    </row>
    <row r="724" spans="1:7" x14ac:dyDescent="0.25">
      <c r="D724" s="2" t="s">
        <v>59</v>
      </c>
      <c r="E724" s="15">
        <f>SUM(E720:E723)</f>
        <v>0</v>
      </c>
      <c r="F724" s="164"/>
      <c r="G724" s="164"/>
    </row>
    <row r="725" spans="1:7" x14ac:dyDescent="0.25">
      <c r="D725" s="2"/>
      <c r="E725" s="15"/>
      <c r="F725" s="29"/>
      <c r="G725" s="29"/>
    </row>
    <row r="726" spans="1:7" x14ac:dyDescent="0.25">
      <c r="A726" s="44" t="s">
        <v>11</v>
      </c>
    </row>
    <row r="727" spans="1:7" x14ac:dyDescent="0.25">
      <c r="A727" s="167"/>
      <c r="B727" s="167"/>
      <c r="C727" s="167"/>
      <c r="D727" s="167"/>
      <c r="E727" s="167"/>
      <c r="F727" s="167"/>
      <c r="G727" s="167"/>
    </row>
    <row r="728" spans="1:7" x14ac:dyDescent="0.25">
      <c r="A728" s="167"/>
      <c r="B728" s="167"/>
      <c r="C728" s="167"/>
      <c r="D728" s="167"/>
      <c r="E728" s="167"/>
      <c r="F728" s="167"/>
      <c r="G728" s="167"/>
    </row>
    <row r="729" spans="1:7" x14ac:dyDescent="0.25">
      <c r="A729" s="167"/>
      <c r="B729" s="167"/>
      <c r="C729" s="167"/>
      <c r="D729" s="167"/>
      <c r="E729" s="167"/>
      <c r="F729" s="167"/>
      <c r="G729" s="167"/>
    </row>
    <row r="730" spans="1:7" x14ac:dyDescent="0.25">
      <c r="A730" s="167"/>
      <c r="B730" s="167"/>
      <c r="C730" s="167"/>
      <c r="D730" s="167"/>
      <c r="E730" s="167"/>
      <c r="F730" s="167"/>
      <c r="G730" s="167"/>
    </row>
    <row r="731" spans="1:7" x14ac:dyDescent="0.25">
      <c r="A731" s="167"/>
      <c r="B731" s="167"/>
      <c r="C731" s="167"/>
      <c r="D731" s="167"/>
      <c r="E731" s="167"/>
      <c r="F731" s="167"/>
      <c r="G731" s="167"/>
    </row>
    <row r="732" spans="1:7" x14ac:dyDescent="0.25">
      <c r="A732" s="167"/>
      <c r="B732" s="167"/>
      <c r="C732" s="167"/>
      <c r="D732" s="167"/>
      <c r="E732" s="167"/>
      <c r="F732" s="167"/>
      <c r="G732" s="167"/>
    </row>
    <row r="733" spans="1:7" x14ac:dyDescent="0.25">
      <c r="D733" s="2"/>
      <c r="E733" s="15"/>
      <c r="F733" s="29"/>
      <c r="G733" s="29"/>
    </row>
    <row r="734" spans="1:7" ht="30" customHeight="1" x14ac:dyDescent="0.25">
      <c r="A734" s="184" t="s">
        <v>407</v>
      </c>
      <c r="B734" s="184"/>
      <c r="C734" s="184"/>
      <c r="D734" s="184"/>
      <c r="E734" s="184"/>
      <c r="F734" s="184"/>
      <c r="G734" s="184"/>
    </row>
    <row r="735" spans="1:7" ht="15" customHeight="1" x14ac:dyDescent="0.25">
      <c r="A735" s="10" t="s">
        <v>137</v>
      </c>
    </row>
    <row r="736" spans="1:7" ht="15" customHeight="1" x14ac:dyDescent="0.25">
      <c r="A736" s="131" t="s">
        <v>139</v>
      </c>
      <c r="B736" s="131"/>
      <c r="C736" s="131"/>
      <c r="D736" s="131"/>
      <c r="E736" s="131"/>
      <c r="F736" s="131"/>
      <c r="G736" s="131"/>
    </row>
    <row r="737" spans="1:7" x14ac:dyDescent="0.25">
      <c r="C737" s="3" t="s">
        <v>28</v>
      </c>
      <c r="D737" s="3" t="s">
        <v>29</v>
      </c>
      <c r="E737" s="3" t="s">
        <v>27</v>
      </c>
      <c r="F737" s="3" t="s">
        <v>30</v>
      </c>
      <c r="G737" s="16" t="s">
        <v>19</v>
      </c>
    </row>
    <row r="738" spans="1:7" ht="60" customHeight="1" x14ac:dyDescent="0.25">
      <c r="A738" s="163" t="s">
        <v>311</v>
      </c>
      <c r="B738" s="163"/>
      <c r="C738" s="13"/>
      <c r="D738" s="13"/>
      <c r="E738" s="13"/>
      <c r="F738" s="13"/>
      <c r="G738" s="17">
        <f>SUM(C738:F738)</f>
        <v>0</v>
      </c>
    </row>
    <row r="739" spans="1:7" x14ac:dyDescent="0.25">
      <c r="A739" s="163" t="s">
        <v>74</v>
      </c>
      <c r="B739" s="163"/>
      <c r="C739" s="13"/>
      <c r="D739" s="13"/>
      <c r="E739" s="13"/>
      <c r="F739" s="13"/>
      <c r="G739" s="17">
        <f t="shared" ref="G739:G768" si="3">SUM(C739:F739)</f>
        <v>0</v>
      </c>
    </row>
    <row r="740" spans="1:7" x14ac:dyDescent="0.25">
      <c r="A740" s="163" t="s">
        <v>75</v>
      </c>
      <c r="B740" s="163"/>
      <c r="C740" s="13"/>
      <c r="D740" s="13"/>
      <c r="E740" s="13"/>
      <c r="F740" s="13"/>
      <c r="G740" s="17">
        <f t="shared" si="3"/>
        <v>0</v>
      </c>
    </row>
    <row r="741" spans="1:7" ht="75" customHeight="1" x14ac:dyDescent="0.25">
      <c r="A741" s="163" t="s">
        <v>312</v>
      </c>
      <c r="B741" s="163"/>
      <c r="C741" s="13"/>
      <c r="D741" s="13"/>
      <c r="E741" s="13"/>
      <c r="F741" s="13"/>
      <c r="G741" s="17">
        <f t="shared" si="3"/>
        <v>0</v>
      </c>
    </row>
    <row r="742" spans="1:7" ht="45" customHeight="1" x14ac:dyDescent="0.25">
      <c r="A742" s="163" t="s">
        <v>313</v>
      </c>
      <c r="B742" s="163"/>
      <c r="C742" s="13"/>
      <c r="D742" s="13"/>
      <c r="E742" s="13"/>
      <c r="F742" s="13"/>
      <c r="G742" s="17">
        <f t="shared" si="3"/>
        <v>0</v>
      </c>
    </row>
    <row r="743" spans="1:7" ht="60" customHeight="1" x14ac:dyDescent="0.25">
      <c r="A743" s="170" t="s">
        <v>314</v>
      </c>
      <c r="B743" s="171"/>
      <c r="C743" s="13"/>
      <c r="D743" s="13"/>
      <c r="E743" s="13"/>
      <c r="F743" s="13"/>
      <c r="G743" s="17">
        <f t="shared" si="3"/>
        <v>0</v>
      </c>
    </row>
    <row r="744" spans="1:7" ht="90" customHeight="1" x14ac:dyDescent="0.25">
      <c r="A744" s="170" t="s">
        <v>315</v>
      </c>
      <c r="B744" s="171"/>
      <c r="C744" s="13"/>
      <c r="D744" s="13"/>
      <c r="E744" s="13"/>
      <c r="F744" s="13"/>
      <c r="G744" s="17">
        <f t="shared" si="3"/>
        <v>0</v>
      </c>
    </row>
    <row r="745" spans="1:7" ht="30.75" customHeight="1" x14ac:dyDescent="0.25">
      <c r="A745" s="170" t="s">
        <v>316</v>
      </c>
      <c r="B745" s="171"/>
      <c r="C745" s="13"/>
      <c r="D745" s="13"/>
      <c r="E745" s="13"/>
      <c r="F745" s="13"/>
      <c r="G745" s="17">
        <f t="shared" si="3"/>
        <v>0</v>
      </c>
    </row>
    <row r="746" spans="1:7" ht="75" customHeight="1" x14ac:dyDescent="0.25">
      <c r="A746" s="170" t="s">
        <v>317</v>
      </c>
      <c r="B746" s="171"/>
      <c r="C746" s="13"/>
      <c r="D746" s="13"/>
      <c r="E746" s="13"/>
      <c r="F746" s="13"/>
      <c r="G746" s="17">
        <f t="shared" si="3"/>
        <v>0</v>
      </c>
    </row>
    <row r="747" spans="1:7" ht="44.25" customHeight="1" x14ac:dyDescent="0.25">
      <c r="A747" s="170" t="s">
        <v>318</v>
      </c>
      <c r="B747" s="171"/>
      <c r="C747" s="13"/>
      <c r="D747" s="13"/>
      <c r="E747" s="13"/>
      <c r="F747" s="13"/>
      <c r="G747" s="17">
        <f t="shared" si="3"/>
        <v>0</v>
      </c>
    </row>
    <row r="748" spans="1:7" ht="75" customHeight="1" x14ac:dyDescent="0.25">
      <c r="A748" s="170" t="s">
        <v>319</v>
      </c>
      <c r="B748" s="171"/>
      <c r="C748" s="13"/>
      <c r="D748" s="13"/>
      <c r="E748" s="13"/>
      <c r="F748" s="13"/>
      <c r="G748" s="17">
        <f t="shared" si="3"/>
        <v>0</v>
      </c>
    </row>
    <row r="749" spans="1:7" ht="44.25" customHeight="1" x14ac:dyDescent="0.25">
      <c r="A749" s="170" t="s">
        <v>323</v>
      </c>
      <c r="B749" s="171"/>
      <c r="C749" s="13"/>
      <c r="D749" s="13"/>
      <c r="E749" s="13"/>
      <c r="F749" s="13"/>
      <c r="G749" s="17">
        <f t="shared" si="3"/>
        <v>0</v>
      </c>
    </row>
    <row r="750" spans="1:7" ht="14.25" customHeight="1" x14ac:dyDescent="0.25">
      <c r="A750" s="170" t="s">
        <v>324</v>
      </c>
      <c r="B750" s="171"/>
      <c r="C750" s="13"/>
      <c r="D750" s="13"/>
      <c r="E750" s="13"/>
      <c r="F750" s="13"/>
      <c r="G750" s="17">
        <f t="shared" si="3"/>
        <v>0</v>
      </c>
    </row>
    <row r="751" spans="1:7" ht="31.5" customHeight="1" x14ac:dyDescent="0.25">
      <c r="A751" s="170" t="s">
        <v>327</v>
      </c>
      <c r="B751" s="171"/>
      <c r="C751" s="13"/>
      <c r="D751" s="13"/>
      <c r="E751" s="13"/>
      <c r="F751" s="13"/>
      <c r="G751" s="17">
        <f t="shared" si="3"/>
        <v>0</v>
      </c>
    </row>
    <row r="752" spans="1:7" ht="14.25" customHeight="1" x14ac:dyDescent="0.25">
      <c r="A752" s="170" t="s">
        <v>320</v>
      </c>
      <c r="B752" s="171"/>
      <c r="C752" s="13"/>
      <c r="D752" s="13"/>
      <c r="E752" s="13"/>
      <c r="F752" s="13"/>
      <c r="G752" s="17">
        <f t="shared" si="3"/>
        <v>0</v>
      </c>
    </row>
    <row r="753" spans="1:7" ht="14.25" customHeight="1" x14ac:dyDescent="0.25">
      <c r="A753" s="170" t="s">
        <v>321</v>
      </c>
      <c r="B753" s="171"/>
      <c r="C753" s="13"/>
      <c r="D753" s="13"/>
      <c r="E753" s="13"/>
      <c r="F753" s="13"/>
      <c r="G753" s="17">
        <f t="shared" si="3"/>
        <v>0</v>
      </c>
    </row>
    <row r="754" spans="1:7" ht="44.25" customHeight="1" x14ac:dyDescent="0.25">
      <c r="A754" s="170" t="s">
        <v>322</v>
      </c>
      <c r="B754" s="171"/>
      <c r="C754" s="13"/>
      <c r="D754" s="13"/>
      <c r="E754" s="13"/>
      <c r="F754" s="13"/>
      <c r="G754" s="17">
        <f t="shared" si="3"/>
        <v>0</v>
      </c>
    </row>
    <row r="755" spans="1:7" ht="60" customHeight="1" x14ac:dyDescent="0.25">
      <c r="A755" s="170" t="s">
        <v>325</v>
      </c>
      <c r="B755" s="171"/>
      <c r="C755" s="13"/>
      <c r="D755" s="13"/>
      <c r="E755" s="13"/>
      <c r="F755" s="13"/>
      <c r="G755" s="17">
        <f t="shared" si="3"/>
        <v>0</v>
      </c>
    </row>
    <row r="756" spans="1:7" ht="44.25" customHeight="1" x14ac:dyDescent="0.25">
      <c r="A756" s="163" t="s">
        <v>326</v>
      </c>
      <c r="B756" s="163"/>
      <c r="C756" s="13"/>
      <c r="D756" s="13"/>
      <c r="E756" s="13"/>
      <c r="F756" s="13"/>
      <c r="G756" s="17">
        <f t="shared" si="3"/>
        <v>0</v>
      </c>
    </row>
    <row r="757" spans="1:7" ht="29.25" customHeight="1" x14ac:dyDescent="0.25">
      <c r="A757" s="163" t="s">
        <v>328</v>
      </c>
      <c r="B757" s="163"/>
      <c r="C757" s="13"/>
      <c r="D757" s="13"/>
      <c r="E757" s="13"/>
      <c r="F757" s="13"/>
      <c r="G757" s="17">
        <f t="shared" si="3"/>
        <v>0</v>
      </c>
    </row>
    <row r="758" spans="1:7" ht="14.25" customHeight="1" x14ac:dyDescent="0.25">
      <c r="A758" s="163" t="s">
        <v>329</v>
      </c>
      <c r="B758" s="163"/>
      <c r="C758" s="13"/>
      <c r="D758" s="13"/>
      <c r="E758" s="13"/>
      <c r="F758" s="13"/>
      <c r="G758" s="17">
        <f t="shared" si="3"/>
        <v>0</v>
      </c>
    </row>
    <row r="759" spans="1:7" ht="60" customHeight="1" x14ac:dyDescent="0.25">
      <c r="A759" s="163" t="s">
        <v>330</v>
      </c>
      <c r="B759" s="163"/>
      <c r="C759" s="13"/>
      <c r="D759" s="13"/>
      <c r="E759" s="13"/>
      <c r="F759" s="13"/>
      <c r="G759" s="17">
        <f t="shared" si="3"/>
        <v>0</v>
      </c>
    </row>
    <row r="760" spans="1:7" ht="15" customHeight="1" x14ac:dyDescent="0.25">
      <c r="A760" s="163" t="s">
        <v>331</v>
      </c>
      <c r="B760" s="163"/>
      <c r="C760" s="13"/>
      <c r="D760" s="13"/>
      <c r="E760" s="13"/>
      <c r="F760" s="13"/>
      <c r="G760" s="17">
        <f t="shared" si="3"/>
        <v>0</v>
      </c>
    </row>
    <row r="761" spans="1:7" ht="14.25" customHeight="1" x14ac:dyDescent="0.25">
      <c r="A761" s="163" t="s">
        <v>332</v>
      </c>
      <c r="B761" s="163"/>
      <c r="C761" s="13"/>
      <c r="D761" s="13"/>
      <c r="E761" s="13"/>
      <c r="F761" s="13"/>
      <c r="G761" s="17">
        <f t="shared" si="3"/>
        <v>0</v>
      </c>
    </row>
    <row r="762" spans="1:7" ht="45" customHeight="1" x14ac:dyDescent="0.25">
      <c r="A762" s="163" t="s">
        <v>333</v>
      </c>
      <c r="B762" s="163"/>
      <c r="C762" s="13"/>
      <c r="D762" s="13"/>
      <c r="E762" s="13"/>
      <c r="F762" s="13"/>
      <c r="G762" s="17">
        <f t="shared" si="3"/>
        <v>0</v>
      </c>
    </row>
    <row r="763" spans="1:7" ht="30" customHeight="1" x14ac:dyDescent="0.25">
      <c r="A763" s="163" t="s">
        <v>334</v>
      </c>
      <c r="B763" s="163"/>
      <c r="C763" s="13"/>
      <c r="D763" s="13"/>
      <c r="E763" s="13"/>
      <c r="F763" s="13"/>
      <c r="G763" s="17">
        <f t="shared" si="3"/>
        <v>0</v>
      </c>
    </row>
    <row r="764" spans="1:7" ht="45" customHeight="1" x14ac:dyDescent="0.25">
      <c r="A764" s="163" t="s">
        <v>335</v>
      </c>
      <c r="B764" s="163"/>
      <c r="C764" s="13"/>
      <c r="D764" s="13"/>
      <c r="E764" s="13"/>
      <c r="F764" s="13"/>
      <c r="G764" s="17">
        <f t="shared" si="3"/>
        <v>0</v>
      </c>
    </row>
    <row r="765" spans="1:7" ht="15" customHeight="1" x14ac:dyDescent="0.25">
      <c r="A765" s="163" t="s">
        <v>336</v>
      </c>
      <c r="B765" s="163"/>
      <c r="C765" s="13"/>
      <c r="D765" s="13"/>
      <c r="E765" s="13"/>
      <c r="F765" s="13"/>
      <c r="G765" s="17">
        <f t="shared" si="3"/>
        <v>0</v>
      </c>
    </row>
    <row r="766" spans="1:7" ht="30" customHeight="1" x14ac:dyDescent="0.25">
      <c r="A766" s="163" t="s">
        <v>337</v>
      </c>
      <c r="B766" s="163"/>
      <c r="C766" s="13"/>
      <c r="D766" s="13"/>
      <c r="E766" s="13"/>
      <c r="F766" s="13"/>
      <c r="G766" s="17">
        <f t="shared" si="3"/>
        <v>0</v>
      </c>
    </row>
    <row r="767" spans="1:7" ht="15" customHeight="1" x14ac:dyDescent="0.25">
      <c r="A767" s="163" t="s">
        <v>338</v>
      </c>
      <c r="B767" s="163"/>
      <c r="C767" s="13"/>
      <c r="D767" s="13"/>
      <c r="E767" s="13"/>
      <c r="F767" s="13"/>
      <c r="G767" s="17">
        <f t="shared" si="3"/>
        <v>0</v>
      </c>
    </row>
    <row r="768" spans="1:7" ht="30" customHeight="1" x14ac:dyDescent="0.25">
      <c r="A768" s="163" t="s">
        <v>339</v>
      </c>
      <c r="B768" s="163"/>
      <c r="C768" s="13"/>
      <c r="D768" s="13"/>
      <c r="E768" s="13"/>
      <c r="F768" s="13"/>
      <c r="G768" s="17">
        <f t="shared" si="3"/>
        <v>0</v>
      </c>
    </row>
    <row r="769" spans="1:7" ht="15" customHeight="1" x14ac:dyDescent="0.25">
      <c r="A769" s="163" t="s">
        <v>76</v>
      </c>
      <c r="B769" s="163"/>
    </row>
    <row r="770" spans="1:7" ht="15" customHeight="1" x14ac:dyDescent="0.25">
      <c r="A770" s="172"/>
      <c r="B770" s="172"/>
      <c r="C770" s="13"/>
      <c r="D770" s="13"/>
      <c r="E770" s="13"/>
      <c r="F770" s="13"/>
      <c r="G770" s="17">
        <f>SUM(C770:F770)</f>
        <v>0</v>
      </c>
    </row>
    <row r="771" spans="1:7" x14ac:dyDescent="0.25">
      <c r="A771" s="172"/>
      <c r="B771" s="172"/>
      <c r="C771" s="13"/>
      <c r="D771" s="13"/>
      <c r="E771" s="13"/>
      <c r="F771" s="13"/>
      <c r="G771" s="17">
        <f t="shared" ref="G771:G781" si="4">SUM(C771:F771)</f>
        <v>0</v>
      </c>
    </row>
    <row r="772" spans="1:7" x14ac:dyDescent="0.25">
      <c r="A772" s="172"/>
      <c r="B772" s="172"/>
      <c r="C772" s="13"/>
      <c r="D772" s="13"/>
      <c r="E772" s="13"/>
      <c r="F772" s="13"/>
      <c r="G772" s="17">
        <f t="shared" si="4"/>
        <v>0</v>
      </c>
    </row>
    <row r="773" spans="1:7" x14ac:dyDescent="0.25">
      <c r="A773" s="172"/>
      <c r="B773" s="172"/>
      <c r="C773" s="13"/>
      <c r="D773" s="13"/>
      <c r="E773" s="13"/>
      <c r="F773" s="13"/>
      <c r="G773" s="17">
        <f t="shared" si="4"/>
        <v>0</v>
      </c>
    </row>
    <row r="774" spans="1:7" x14ac:dyDescent="0.25">
      <c r="A774" s="172"/>
      <c r="B774" s="172"/>
      <c r="C774" s="13"/>
      <c r="D774" s="13"/>
      <c r="E774" s="13"/>
      <c r="F774" s="13"/>
      <c r="G774" s="17">
        <f t="shared" si="4"/>
        <v>0</v>
      </c>
    </row>
    <row r="775" spans="1:7" x14ac:dyDescent="0.25">
      <c r="A775" s="172"/>
      <c r="B775" s="172"/>
      <c r="C775" s="13"/>
      <c r="D775" s="13"/>
      <c r="E775" s="13"/>
      <c r="F775" s="13"/>
      <c r="G775" s="17">
        <f t="shared" si="4"/>
        <v>0</v>
      </c>
    </row>
    <row r="776" spans="1:7" x14ac:dyDescent="0.25">
      <c r="A776" s="172"/>
      <c r="B776" s="172"/>
      <c r="C776" s="13"/>
      <c r="D776" s="13"/>
      <c r="E776" s="13"/>
      <c r="F776" s="13"/>
      <c r="G776" s="17">
        <f t="shared" si="4"/>
        <v>0</v>
      </c>
    </row>
    <row r="777" spans="1:7" ht="15" customHeight="1" x14ac:dyDescent="0.25">
      <c r="A777" s="172"/>
      <c r="B777" s="172"/>
      <c r="C777" s="13"/>
      <c r="D777" s="13"/>
      <c r="E777" s="13"/>
      <c r="F777" s="13"/>
      <c r="G777" s="17">
        <f t="shared" si="4"/>
        <v>0</v>
      </c>
    </row>
    <row r="778" spans="1:7" x14ac:dyDescent="0.25">
      <c r="A778" s="172"/>
      <c r="B778" s="172"/>
      <c r="C778" s="13"/>
      <c r="D778" s="13"/>
      <c r="E778" s="13"/>
      <c r="F778" s="13"/>
      <c r="G778" s="17">
        <f t="shared" si="4"/>
        <v>0</v>
      </c>
    </row>
    <row r="779" spans="1:7" x14ac:dyDescent="0.25">
      <c r="A779" s="172"/>
      <c r="B779" s="172"/>
      <c r="C779" s="13"/>
      <c r="D779" s="13"/>
      <c r="E779" s="13"/>
      <c r="F779" s="13"/>
      <c r="G779" s="17">
        <f t="shared" si="4"/>
        <v>0</v>
      </c>
    </row>
    <row r="780" spans="1:7" x14ac:dyDescent="0.25">
      <c r="A780" s="172"/>
      <c r="B780" s="172"/>
      <c r="C780" s="13"/>
      <c r="D780" s="13"/>
      <c r="E780" s="13"/>
      <c r="F780" s="13"/>
      <c r="G780" s="17">
        <f t="shared" si="4"/>
        <v>0</v>
      </c>
    </row>
    <row r="781" spans="1:7" ht="15" customHeight="1" x14ac:dyDescent="0.25">
      <c r="A781" s="163" t="s">
        <v>93</v>
      </c>
      <c r="B781" s="163"/>
      <c r="C781" s="13"/>
      <c r="D781" s="13"/>
      <c r="E781" s="13"/>
      <c r="F781" s="13"/>
      <c r="G781" s="17">
        <f t="shared" si="4"/>
        <v>0</v>
      </c>
    </row>
    <row r="782" spans="1:7" x14ac:dyDescent="0.25">
      <c r="B782" s="2" t="s">
        <v>19</v>
      </c>
      <c r="C782" s="15">
        <f>SUM(C770:C781)+SUM(C738:C768)</f>
        <v>0</v>
      </c>
      <c r="D782" s="15">
        <f>SUM(D770:D781)+SUM(D738:D768)</f>
        <v>0</v>
      </c>
      <c r="E782" s="15">
        <f>SUM(E770:E781)+SUM(E738:E768)</f>
        <v>0</v>
      </c>
      <c r="F782" s="15">
        <f>SUM(F770:F781)+SUM(F738:F768)</f>
        <v>0</v>
      </c>
      <c r="G782" s="15">
        <f>SUM(G770:G781)+SUM(G738:G768)</f>
        <v>0</v>
      </c>
    </row>
    <row r="783" spans="1:7" ht="20.25" customHeight="1" x14ac:dyDescent="0.25">
      <c r="B783" s="173" t="str">
        <f>IF((C782=C252),"","le total n'est pas égal au nombre de femmes de la file active indiqué au IV.")</f>
        <v/>
      </c>
      <c r="C783" s="165"/>
      <c r="D783" s="30"/>
      <c r="F783" s="173" t="str">
        <f>IF((F782=F252),"","le total n'est pas égal au nombre de mineurs de la file active indiqué au IV.")</f>
        <v/>
      </c>
      <c r="G783" s="165"/>
    </row>
    <row r="784" spans="1:7" x14ac:dyDescent="0.25">
      <c r="B784" s="165"/>
      <c r="C784" s="165"/>
      <c r="D784" s="30"/>
      <c r="E784" s="30"/>
      <c r="F784" s="165"/>
      <c r="G784" s="165"/>
    </row>
    <row r="785" spans="1:7" s="82" customFormat="1" x14ac:dyDescent="0.25">
      <c r="B785" s="84"/>
      <c r="C785" s="84"/>
      <c r="D785" s="81"/>
      <c r="E785" s="81"/>
      <c r="F785" s="84"/>
      <c r="G785" s="84"/>
    </row>
    <row r="786" spans="1:7" ht="18.75" customHeight="1" x14ac:dyDescent="0.25">
      <c r="C786" s="173" t="str">
        <f>IF((D782=D252),"","le total n'est pas égal au nombre d'homme de la file active indiqué en IV.")</f>
        <v/>
      </c>
      <c r="D786" s="165"/>
      <c r="E786" s="173" t="str">
        <f>IF((E782=E252),"","le total n'est pas égal au nombre de personnes transgenres de la file active indiqué en IV.")</f>
        <v/>
      </c>
      <c r="F786" s="165"/>
      <c r="G786" s="165"/>
    </row>
    <row r="787" spans="1:7" ht="14.25" customHeight="1" x14ac:dyDescent="0.25">
      <c r="A787" t="s">
        <v>110</v>
      </c>
    </row>
    <row r="788" spans="1:7" ht="25.5" customHeight="1" x14ac:dyDescent="0.25">
      <c r="A788" s="88" t="s">
        <v>414</v>
      </c>
      <c r="B788" s="88"/>
      <c r="C788" s="88"/>
      <c r="D788" s="88"/>
      <c r="E788" s="88"/>
      <c r="F788" s="88"/>
      <c r="G788" s="88"/>
    </row>
    <row r="789" spans="1:7" ht="14.25" customHeight="1" x14ac:dyDescent="0.25">
      <c r="A789" s="31"/>
      <c r="B789" s="24"/>
      <c r="C789" s="24"/>
      <c r="D789" s="24"/>
      <c r="E789" s="24"/>
      <c r="F789" s="24"/>
      <c r="G789" s="24"/>
    </row>
    <row r="790" spans="1:7" ht="30" customHeight="1" x14ac:dyDescent="0.25">
      <c r="A790" s="87" t="s">
        <v>426</v>
      </c>
      <c r="B790" s="87"/>
      <c r="C790" s="87"/>
      <c r="D790" s="87"/>
      <c r="E790" s="87"/>
      <c r="F790" s="87"/>
      <c r="G790" s="13"/>
    </row>
    <row r="791" spans="1:7" ht="15" customHeight="1" x14ac:dyDescent="0.25"/>
    <row r="792" spans="1:7" ht="15" customHeight="1" x14ac:dyDescent="0.25">
      <c r="A792" s="174" t="s">
        <v>416</v>
      </c>
      <c r="B792" s="174"/>
      <c r="C792" s="174"/>
      <c r="D792" s="174"/>
      <c r="E792" s="174"/>
      <c r="F792" s="174"/>
      <c r="G792" s="174"/>
    </row>
    <row r="793" spans="1:7" x14ac:dyDescent="0.25">
      <c r="A793" s="164" t="s">
        <v>415</v>
      </c>
      <c r="B793" s="164"/>
      <c r="C793" s="164"/>
      <c r="D793" s="164"/>
      <c r="E793" s="164"/>
      <c r="F793" s="164"/>
      <c r="G793" s="164"/>
    </row>
    <row r="794" spans="1:7" ht="27" customHeight="1" x14ac:dyDescent="0.25">
      <c r="A794" s="164" t="s">
        <v>111</v>
      </c>
      <c r="B794" s="164"/>
      <c r="C794" s="164"/>
      <c r="D794" s="164"/>
      <c r="E794" s="164"/>
      <c r="F794" s="164"/>
      <c r="G794" s="164"/>
    </row>
    <row r="796" spans="1:7" x14ac:dyDescent="0.25">
      <c r="C796" s="3" t="s">
        <v>28</v>
      </c>
      <c r="D796" s="3" t="s">
        <v>29</v>
      </c>
      <c r="E796" s="3" t="s">
        <v>27</v>
      </c>
      <c r="F796" s="3" t="s">
        <v>30</v>
      </c>
      <c r="G796" s="16" t="s">
        <v>19</v>
      </c>
    </row>
    <row r="797" spans="1:7" ht="60" customHeight="1" x14ac:dyDescent="0.25">
      <c r="A797" s="163" t="s">
        <v>311</v>
      </c>
      <c r="B797" s="163"/>
      <c r="C797" s="13"/>
      <c r="D797" s="13"/>
      <c r="E797" s="13"/>
      <c r="F797" s="13"/>
      <c r="G797" s="17">
        <f>SUM(C797:F797)</f>
        <v>0</v>
      </c>
    </row>
    <row r="798" spans="1:7" x14ac:dyDescent="0.25">
      <c r="A798" s="163" t="s">
        <v>74</v>
      </c>
      <c r="B798" s="163"/>
      <c r="C798" s="13"/>
      <c r="D798" s="13"/>
      <c r="E798" s="13"/>
      <c r="F798" s="13"/>
      <c r="G798" s="17">
        <f t="shared" ref="G798:G827" si="5">SUM(C798:F798)</f>
        <v>0</v>
      </c>
    </row>
    <row r="799" spans="1:7" x14ac:dyDescent="0.25">
      <c r="A799" s="163" t="s">
        <v>75</v>
      </c>
      <c r="B799" s="163"/>
      <c r="C799" s="13"/>
      <c r="D799" s="13"/>
      <c r="E799" s="13"/>
      <c r="F799" s="13"/>
      <c r="G799" s="17">
        <f t="shared" si="5"/>
        <v>0</v>
      </c>
    </row>
    <row r="800" spans="1:7" ht="75" customHeight="1" x14ac:dyDescent="0.25">
      <c r="A800" s="163" t="s">
        <v>312</v>
      </c>
      <c r="B800" s="163"/>
      <c r="C800" s="13"/>
      <c r="D800" s="13"/>
      <c r="E800" s="13"/>
      <c r="F800" s="13"/>
      <c r="G800" s="17">
        <f t="shared" si="5"/>
        <v>0</v>
      </c>
    </row>
    <row r="801" spans="1:7" ht="45" customHeight="1" x14ac:dyDescent="0.25">
      <c r="A801" s="163" t="s">
        <v>313</v>
      </c>
      <c r="B801" s="163"/>
      <c r="C801" s="13"/>
      <c r="D801" s="13"/>
      <c r="E801" s="13"/>
      <c r="F801" s="13"/>
      <c r="G801" s="17">
        <f t="shared" si="5"/>
        <v>0</v>
      </c>
    </row>
    <row r="802" spans="1:7" ht="60.75" customHeight="1" x14ac:dyDescent="0.25">
      <c r="A802" s="170" t="s">
        <v>314</v>
      </c>
      <c r="B802" s="171"/>
      <c r="C802" s="13"/>
      <c r="D802" s="13"/>
      <c r="E802" s="13"/>
      <c r="F802" s="13"/>
      <c r="G802" s="17">
        <f t="shared" si="5"/>
        <v>0</v>
      </c>
    </row>
    <row r="803" spans="1:7" ht="72" customHeight="1" x14ac:dyDescent="0.25">
      <c r="A803" s="170" t="s">
        <v>315</v>
      </c>
      <c r="B803" s="171"/>
      <c r="C803" s="13"/>
      <c r="D803" s="13"/>
      <c r="E803" s="13"/>
      <c r="F803" s="13"/>
      <c r="G803" s="17">
        <f t="shared" si="5"/>
        <v>0</v>
      </c>
    </row>
    <row r="804" spans="1:7" ht="30" customHeight="1" x14ac:dyDescent="0.25">
      <c r="A804" s="170" t="s">
        <v>316</v>
      </c>
      <c r="B804" s="171"/>
      <c r="C804" s="13"/>
      <c r="D804" s="13"/>
      <c r="E804" s="13"/>
      <c r="F804" s="13"/>
      <c r="G804" s="17">
        <f t="shared" si="5"/>
        <v>0</v>
      </c>
    </row>
    <row r="805" spans="1:7" ht="75" customHeight="1" x14ac:dyDescent="0.25">
      <c r="A805" s="170" t="s">
        <v>317</v>
      </c>
      <c r="B805" s="171"/>
      <c r="C805" s="13"/>
      <c r="D805" s="13"/>
      <c r="E805" s="13"/>
      <c r="F805" s="13"/>
      <c r="G805" s="17">
        <f t="shared" si="5"/>
        <v>0</v>
      </c>
    </row>
    <row r="806" spans="1:7" ht="45" customHeight="1" x14ac:dyDescent="0.25">
      <c r="A806" s="170" t="s">
        <v>318</v>
      </c>
      <c r="B806" s="171"/>
      <c r="C806" s="13"/>
      <c r="D806" s="13"/>
      <c r="E806" s="13"/>
      <c r="F806" s="13"/>
      <c r="G806" s="17">
        <f t="shared" si="5"/>
        <v>0</v>
      </c>
    </row>
    <row r="807" spans="1:7" ht="75" customHeight="1" x14ac:dyDescent="0.25">
      <c r="A807" s="170" t="s">
        <v>319</v>
      </c>
      <c r="B807" s="171"/>
      <c r="C807" s="13"/>
      <c r="D807" s="13"/>
      <c r="E807" s="13"/>
      <c r="F807" s="13"/>
      <c r="G807" s="17">
        <f t="shared" si="5"/>
        <v>0</v>
      </c>
    </row>
    <row r="808" spans="1:7" ht="46.5" customHeight="1" x14ac:dyDescent="0.25">
      <c r="A808" s="170" t="s">
        <v>323</v>
      </c>
      <c r="B808" s="171"/>
      <c r="C808" s="13"/>
      <c r="D808" s="13"/>
      <c r="E808" s="13"/>
      <c r="F808" s="13"/>
      <c r="G808" s="17">
        <f t="shared" si="5"/>
        <v>0</v>
      </c>
    </row>
    <row r="809" spans="1:7" ht="15" customHeight="1" x14ac:dyDescent="0.25">
      <c r="A809" s="170" t="s">
        <v>324</v>
      </c>
      <c r="B809" s="171"/>
      <c r="C809" s="13"/>
      <c r="D809" s="13"/>
      <c r="E809" s="13"/>
      <c r="F809" s="13"/>
      <c r="G809" s="17">
        <f t="shared" si="5"/>
        <v>0</v>
      </c>
    </row>
    <row r="810" spans="1:7" ht="30" customHeight="1" x14ac:dyDescent="0.25">
      <c r="A810" s="170" t="s">
        <v>327</v>
      </c>
      <c r="B810" s="171"/>
      <c r="C810" s="13"/>
      <c r="D810" s="13"/>
      <c r="E810" s="13"/>
      <c r="F810" s="13"/>
      <c r="G810" s="17">
        <f t="shared" si="5"/>
        <v>0</v>
      </c>
    </row>
    <row r="811" spans="1:7" ht="15" customHeight="1" x14ac:dyDescent="0.25">
      <c r="A811" s="170" t="s">
        <v>320</v>
      </c>
      <c r="B811" s="171"/>
      <c r="C811" s="13"/>
      <c r="D811" s="13"/>
      <c r="E811" s="13"/>
      <c r="F811" s="13"/>
      <c r="G811" s="17">
        <f t="shared" si="5"/>
        <v>0</v>
      </c>
    </row>
    <row r="812" spans="1:7" ht="15" customHeight="1" x14ac:dyDescent="0.25">
      <c r="A812" s="170" t="s">
        <v>321</v>
      </c>
      <c r="B812" s="171"/>
      <c r="C812" s="13"/>
      <c r="D812" s="13"/>
      <c r="E812" s="13"/>
      <c r="F812" s="13"/>
      <c r="G812" s="17">
        <f t="shared" si="5"/>
        <v>0</v>
      </c>
    </row>
    <row r="813" spans="1:7" ht="36.75" customHeight="1" x14ac:dyDescent="0.25">
      <c r="A813" s="170" t="s">
        <v>322</v>
      </c>
      <c r="B813" s="171"/>
      <c r="C813" s="13"/>
      <c r="D813" s="13"/>
      <c r="E813" s="13"/>
      <c r="F813" s="13"/>
      <c r="G813" s="17">
        <f t="shared" si="5"/>
        <v>0</v>
      </c>
    </row>
    <row r="814" spans="1:7" ht="59.25" customHeight="1" x14ac:dyDescent="0.25">
      <c r="A814" s="170" t="s">
        <v>325</v>
      </c>
      <c r="B814" s="171"/>
      <c r="C814" s="13"/>
      <c r="D814" s="13"/>
      <c r="E814" s="13"/>
      <c r="F814" s="13"/>
      <c r="G814" s="17">
        <f t="shared" si="5"/>
        <v>0</v>
      </c>
    </row>
    <row r="815" spans="1:7" ht="45" customHeight="1" x14ac:dyDescent="0.25">
      <c r="A815" s="163" t="s">
        <v>326</v>
      </c>
      <c r="B815" s="163"/>
      <c r="C815" s="13"/>
      <c r="D815" s="13"/>
      <c r="E815" s="13"/>
      <c r="F815" s="13"/>
      <c r="G815" s="17">
        <f t="shared" si="5"/>
        <v>0</v>
      </c>
    </row>
    <row r="816" spans="1:7" ht="30" customHeight="1" x14ac:dyDescent="0.25">
      <c r="A816" s="163" t="s">
        <v>328</v>
      </c>
      <c r="B816" s="163"/>
      <c r="C816" s="13"/>
      <c r="D816" s="13"/>
      <c r="E816" s="13"/>
      <c r="F816" s="13"/>
      <c r="G816" s="17">
        <f t="shared" si="5"/>
        <v>0</v>
      </c>
    </row>
    <row r="817" spans="1:7" ht="15" customHeight="1" x14ac:dyDescent="0.25">
      <c r="A817" s="163" t="s">
        <v>329</v>
      </c>
      <c r="B817" s="163"/>
      <c r="C817" s="13"/>
      <c r="D817" s="13"/>
      <c r="E817" s="13"/>
      <c r="F817" s="13"/>
      <c r="G817" s="17">
        <f t="shared" si="5"/>
        <v>0</v>
      </c>
    </row>
    <row r="818" spans="1:7" ht="60" customHeight="1" x14ac:dyDescent="0.25">
      <c r="A818" s="163" t="s">
        <v>330</v>
      </c>
      <c r="B818" s="163"/>
      <c r="C818" s="13"/>
      <c r="D818" s="13"/>
      <c r="E818" s="13"/>
      <c r="F818" s="13"/>
      <c r="G818" s="17">
        <f t="shared" si="5"/>
        <v>0</v>
      </c>
    </row>
    <row r="819" spans="1:7" ht="15" customHeight="1" x14ac:dyDescent="0.25">
      <c r="A819" s="163" t="s">
        <v>331</v>
      </c>
      <c r="B819" s="163"/>
      <c r="C819" s="13"/>
      <c r="D819" s="13"/>
      <c r="E819" s="13"/>
      <c r="F819" s="13"/>
      <c r="G819" s="17">
        <f t="shared" si="5"/>
        <v>0</v>
      </c>
    </row>
    <row r="820" spans="1:7" ht="15" customHeight="1" x14ac:dyDescent="0.25">
      <c r="A820" s="163" t="s">
        <v>332</v>
      </c>
      <c r="B820" s="163"/>
      <c r="C820" s="13"/>
      <c r="D820" s="13"/>
      <c r="E820" s="13"/>
      <c r="F820" s="13"/>
      <c r="G820" s="17">
        <f t="shared" si="5"/>
        <v>0</v>
      </c>
    </row>
    <row r="821" spans="1:7" ht="45" customHeight="1" x14ac:dyDescent="0.25">
      <c r="A821" s="163" t="s">
        <v>333</v>
      </c>
      <c r="B821" s="163"/>
      <c r="C821" s="13"/>
      <c r="D821" s="13"/>
      <c r="E821" s="13"/>
      <c r="F821" s="13"/>
      <c r="G821" s="17">
        <f t="shared" si="5"/>
        <v>0</v>
      </c>
    </row>
    <row r="822" spans="1:7" ht="30" customHeight="1" x14ac:dyDescent="0.25">
      <c r="A822" s="163" t="s">
        <v>334</v>
      </c>
      <c r="B822" s="163"/>
      <c r="C822" s="13"/>
      <c r="D822" s="13"/>
      <c r="E822" s="13"/>
      <c r="F822" s="13"/>
      <c r="G822" s="17">
        <f t="shared" si="5"/>
        <v>0</v>
      </c>
    </row>
    <row r="823" spans="1:7" ht="45" customHeight="1" x14ac:dyDescent="0.25">
      <c r="A823" s="163" t="s">
        <v>335</v>
      </c>
      <c r="B823" s="163"/>
      <c r="C823" s="13"/>
      <c r="D823" s="13"/>
      <c r="E823" s="13"/>
      <c r="F823" s="13"/>
      <c r="G823" s="17">
        <f t="shared" si="5"/>
        <v>0</v>
      </c>
    </row>
    <row r="824" spans="1:7" ht="15" customHeight="1" x14ac:dyDescent="0.25">
      <c r="A824" s="163" t="s">
        <v>336</v>
      </c>
      <c r="B824" s="163"/>
      <c r="C824" s="13"/>
      <c r="D824" s="13"/>
      <c r="E824" s="13"/>
      <c r="F824" s="13"/>
      <c r="G824" s="17">
        <f t="shared" si="5"/>
        <v>0</v>
      </c>
    </row>
    <row r="825" spans="1:7" ht="30" customHeight="1" x14ac:dyDescent="0.25">
      <c r="A825" s="163" t="s">
        <v>337</v>
      </c>
      <c r="B825" s="163"/>
      <c r="C825" s="13"/>
      <c r="D825" s="13"/>
      <c r="E825" s="13"/>
      <c r="F825" s="13"/>
      <c r="G825" s="17">
        <f t="shared" si="5"/>
        <v>0</v>
      </c>
    </row>
    <row r="826" spans="1:7" ht="14.25" customHeight="1" x14ac:dyDescent="0.25">
      <c r="A826" s="163" t="s">
        <v>338</v>
      </c>
      <c r="B826" s="163"/>
      <c r="C826" s="13"/>
      <c r="D826" s="13"/>
      <c r="E826" s="13"/>
      <c r="F826" s="13"/>
      <c r="G826" s="17">
        <f t="shared" si="5"/>
        <v>0</v>
      </c>
    </row>
    <row r="827" spans="1:7" ht="30" customHeight="1" x14ac:dyDescent="0.25">
      <c r="A827" s="163" t="s">
        <v>339</v>
      </c>
      <c r="B827" s="163"/>
      <c r="C827" s="13"/>
      <c r="D827" s="13"/>
      <c r="E827" s="13"/>
      <c r="F827" s="13"/>
      <c r="G827" s="17">
        <f t="shared" si="5"/>
        <v>0</v>
      </c>
    </row>
    <row r="828" spans="1:7" ht="15" customHeight="1" x14ac:dyDescent="0.25">
      <c r="A828" s="185" t="s">
        <v>76</v>
      </c>
      <c r="B828" s="186"/>
    </row>
    <row r="829" spans="1:7" x14ac:dyDescent="0.25">
      <c r="A829" s="172" t="s">
        <v>340</v>
      </c>
      <c r="B829" s="172"/>
      <c r="C829" s="13"/>
      <c r="D829" s="13"/>
      <c r="E829" s="13"/>
      <c r="F829" s="13"/>
      <c r="G829" s="17">
        <f>SUM(C829:F829)</f>
        <v>0</v>
      </c>
    </row>
    <row r="830" spans="1:7" x14ac:dyDescent="0.25">
      <c r="A830" s="172" t="s">
        <v>376</v>
      </c>
      <c r="B830" s="172"/>
      <c r="C830" s="13"/>
      <c r="D830" s="13"/>
      <c r="E830" s="13"/>
      <c r="F830" s="13"/>
      <c r="G830" s="17">
        <f t="shared" ref="G830:G840" si="6">SUM(C830:F830)</f>
        <v>0</v>
      </c>
    </row>
    <row r="831" spans="1:7" x14ac:dyDescent="0.25">
      <c r="A831" s="172"/>
      <c r="B831" s="172"/>
      <c r="C831" s="13"/>
      <c r="D831" s="13"/>
      <c r="E831" s="13"/>
      <c r="F831" s="13"/>
      <c r="G831" s="17">
        <f t="shared" si="6"/>
        <v>0</v>
      </c>
    </row>
    <row r="832" spans="1:7" x14ac:dyDescent="0.25">
      <c r="A832" s="172"/>
      <c r="B832" s="172"/>
      <c r="C832" s="13"/>
      <c r="D832" s="13"/>
      <c r="E832" s="13"/>
      <c r="F832" s="13"/>
      <c r="G832" s="17">
        <f t="shared" si="6"/>
        <v>0</v>
      </c>
    </row>
    <row r="833" spans="1:7" x14ac:dyDescent="0.25">
      <c r="A833" s="172"/>
      <c r="B833" s="172"/>
      <c r="C833" s="13"/>
      <c r="D833" s="13"/>
      <c r="E833" s="13"/>
      <c r="F833" s="13"/>
      <c r="G833" s="17">
        <f t="shared" si="6"/>
        <v>0</v>
      </c>
    </row>
    <row r="834" spans="1:7" x14ac:dyDescent="0.25">
      <c r="A834" s="172"/>
      <c r="B834" s="172"/>
      <c r="C834" s="13"/>
      <c r="D834" s="13"/>
      <c r="E834" s="13"/>
      <c r="F834" s="13"/>
      <c r="G834" s="17">
        <f t="shared" si="6"/>
        <v>0</v>
      </c>
    </row>
    <row r="835" spans="1:7" x14ac:dyDescent="0.25">
      <c r="A835" s="172"/>
      <c r="B835" s="172"/>
      <c r="C835" s="13"/>
      <c r="D835" s="13"/>
      <c r="E835" s="13"/>
      <c r="F835" s="13"/>
      <c r="G835" s="17">
        <f t="shared" si="6"/>
        <v>0</v>
      </c>
    </row>
    <row r="836" spans="1:7" x14ac:dyDescent="0.25">
      <c r="A836" s="172"/>
      <c r="B836" s="172"/>
      <c r="C836" s="13"/>
      <c r="D836" s="13"/>
      <c r="E836" s="13"/>
      <c r="F836" s="13"/>
      <c r="G836" s="17">
        <f t="shared" si="6"/>
        <v>0</v>
      </c>
    </row>
    <row r="837" spans="1:7" x14ac:dyDescent="0.25">
      <c r="A837" s="172"/>
      <c r="B837" s="172"/>
      <c r="C837" s="13"/>
      <c r="D837" s="13"/>
      <c r="E837" s="13"/>
      <c r="F837" s="13"/>
      <c r="G837" s="17">
        <f t="shared" si="6"/>
        <v>0</v>
      </c>
    </row>
    <row r="838" spans="1:7" x14ac:dyDescent="0.25">
      <c r="A838" s="172"/>
      <c r="B838" s="172"/>
      <c r="C838" s="13"/>
      <c r="D838" s="13"/>
      <c r="E838" s="13"/>
      <c r="F838" s="13"/>
      <c r="G838" s="17">
        <f t="shared" si="6"/>
        <v>0</v>
      </c>
    </row>
    <row r="839" spans="1:7" x14ac:dyDescent="0.25">
      <c r="A839" s="172"/>
      <c r="B839" s="172"/>
      <c r="C839" s="13"/>
      <c r="D839" s="13"/>
      <c r="E839" s="13"/>
      <c r="F839" s="13"/>
      <c r="G839" s="17">
        <f t="shared" si="6"/>
        <v>0</v>
      </c>
    </row>
    <row r="840" spans="1:7" ht="15" customHeight="1" x14ac:dyDescent="0.25">
      <c r="A840" s="163" t="s">
        <v>93</v>
      </c>
      <c r="B840" s="163"/>
      <c r="C840" s="13"/>
      <c r="D840" s="13"/>
      <c r="E840" s="13"/>
      <c r="F840" s="13"/>
      <c r="G840" s="17">
        <f t="shared" si="6"/>
        <v>0</v>
      </c>
    </row>
    <row r="841" spans="1:7" x14ac:dyDescent="0.25">
      <c r="B841" s="2" t="s">
        <v>19</v>
      </c>
      <c r="C841" s="15">
        <f>SUM(C829:C840)+SUM(C797:C827)</f>
        <v>0</v>
      </c>
      <c r="D841" s="15">
        <f>SUM(D829:D840)+SUM(D797:D827)</f>
        <v>0</v>
      </c>
      <c r="E841" s="15">
        <f>SUM(E829:E840)+SUM(E797:E827)</f>
        <v>0</v>
      </c>
      <c r="F841" s="15">
        <f>SUM(F829:F840)+SUM(F797:F827)</f>
        <v>0</v>
      </c>
      <c r="G841" s="15">
        <f>SUM(G829:G840)+SUM(G797:G827)</f>
        <v>0</v>
      </c>
    </row>
    <row r="842" spans="1:7" x14ac:dyDescent="0.25">
      <c r="B842" s="2"/>
      <c r="C842" s="15"/>
      <c r="D842" s="15"/>
      <c r="E842" s="15"/>
      <c r="F842" s="15"/>
      <c r="G842" s="15"/>
    </row>
    <row r="843" spans="1:7" ht="30" customHeight="1" x14ac:dyDescent="0.25">
      <c r="A843" s="184" t="s">
        <v>377</v>
      </c>
      <c r="B843" s="184"/>
      <c r="C843" s="184"/>
      <c r="D843" s="184"/>
      <c r="E843" s="184"/>
      <c r="F843" s="184"/>
      <c r="G843" s="184"/>
    </row>
    <row r="845" spans="1:7" x14ac:dyDescent="0.25">
      <c r="A845" s="164" t="s">
        <v>106</v>
      </c>
      <c r="B845" s="164"/>
      <c r="C845" s="164"/>
      <c r="D845" s="164"/>
      <c r="E845" s="164"/>
      <c r="F845" s="164"/>
      <c r="G845" s="164"/>
    </row>
    <row r="846" spans="1:7" x14ac:dyDescent="0.25">
      <c r="A846" s="164"/>
      <c r="B846" s="164"/>
      <c r="C846" s="164"/>
      <c r="D846" s="164"/>
      <c r="E846" s="164"/>
      <c r="F846" s="164"/>
      <c r="G846" s="164"/>
    </row>
    <row r="848" spans="1:7" x14ac:dyDescent="0.25">
      <c r="A848" t="s">
        <v>109</v>
      </c>
    </row>
    <row r="849" spans="1:7" x14ac:dyDescent="0.25">
      <c r="A849" s="93" t="s">
        <v>107</v>
      </c>
      <c r="B849" s="94"/>
      <c r="C849" s="175"/>
      <c r="D849" s="175"/>
      <c r="E849" s="175"/>
      <c r="F849" s="176"/>
      <c r="G849" s="13"/>
    </row>
    <row r="850" spans="1:7" x14ac:dyDescent="0.25">
      <c r="A850" s="93" t="s">
        <v>378</v>
      </c>
      <c r="B850" s="175"/>
      <c r="C850" s="175"/>
      <c r="D850" s="175"/>
      <c r="E850" s="175"/>
      <c r="F850" s="176"/>
      <c r="G850" s="13"/>
    </row>
    <row r="851" spans="1:7" x14ac:dyDescent="0.25">
      <c r="A851" s="93" t="s">
        <v>379</v>
      </c>
      <c r="B851" s="94"/>
      <c r="C851" s="175"/>
      <c r="D851" s="175"/>
      <c r="E851" s="175"/>
      <c r="F851" s="176"/>
      <c r="G851" s="13"/>
    </row>
    <row r="852" spans="1:7" x14ac:dyDescent="0.25">
      <c r="A852" s="93" t="s">
        <v>108</v>
      </c>
      <c r="B852" s="94"/>
      <c r="C852" s="175"/>
      <c r="D852" s="175"/>
      <c r="E852" s="175"/>
      <c r="F852" s="176"/>
      <c r="G852" s="13"/>
    </row>
    <row r="853" spans="1:7" ht="15" customHeight="1" x14ac:dyDescent="0.25">
      <c r="A853" s="93" t="s">
        <v>380</v>
      </c>
      <c r="B853" s="175"/>
      <c r="C853" s="175"/>
      <c r="D853" s="175"/>
      <c r="E853" s="175"/>
      <c r="F853" s="176"/>
      <c r="G853" s="13"/>
    </row>
    <row r="854" spans="1:7" ht="15" customHeight="1" x14ac:dyDescent="0.25">
      <c r="A854" s="93" t="s">
        <v>381</v>
      </c>
      <c r="B854" s="175"/>
      <c r="C854" s="175"/>
      <c r="D854" s="175"/>
      <c r="E854" s="175"/>
      <c r="F854" s="176"/>
      <c r="G854" s="13"/>
    </row>
    <row r="856" spans="1:7" x14ac:dyDescent="0.25">
      <c r="A856" s="44" t="s">
        <v>11</v>
      </c>
    </row>
    <row r="857" spans="1:7" x14ac:dyDescent="0.25">
      <c r="A857" s="99"/>
      <c r="B857" s="99"/>
      <c r="C857" s="99"/>
      <c r="D857" s="99"/>
      <c r="E857" s="99"/>
      <c r="F857" s="99"/>
      <c r="G857" s="99"/>
    </row>
    <row r="858" spans="1:7" x14ac:dyDescent="0.25">
      <c r="A858" s="99"/>
      <c r="B858" s="99"/>
      <c r="C858" s="99"/>
      <c r="D858" s="99"/>
      <c r="E858" s="99"/>
      <c r="F858" s="99"/>
      <c r="G858" s="99"/>
    </row>
    <row r="859" spans="1:7" x14ac:dyDescent="0.25">
      <c r="B859" s="2"/>
      <c r="C859" s="15"/>
      <c r="D859" s="15"/>
      <c r="E859" s="15"/>
      <c r="F859" s="15"/>
      <c r="G859" s="15"/>
    </row>
    <row r="860" spans="1:7" x14ac:dyDescent="0.25">
      <c r="A860" s="114" t="s">
        <v>424</v>
      </c>
      <c r="B860" s="114"/>
      <c r="C860" s="114"/>
      <c r="D860" s="114"/>
      <c r="E860" s="114"/>
      <c r="F860" s="114"/>
      <c r="G860" s="114"/>
    </row>
    <row r="862" spans="1:7" ht="30" customHeight="1" x14ac:dyDescent="0.25">
      <c r="A862" s="223" t="s">
        <v>417</v>
      </c>
      <c r="B862" s="223"/>
      <c r="C862" s="3" t="s">
        <v>28</v>
      </c>
      <c r="D862" s="3" t="s">
        <v>29</v>
      </c>
      <c r="E862" s="3" t="s">
        <v>27</v>
      </c>
      <c r="F862" s="3" t="s">
        <v>30</v>
      </c>
      <c r="G862" s="16" t="s">
        <v>19</v>
      </c>
    </row>
    <row r="863" spans="1:7" ht="45" customHeight="1" x14ac:dyDescent="0.25">
      <c r="A863" s="93" t="s">
        <v>425</v>
      </c>
      <c r="B863" s="94"/>
      <c r="C863" s="13"/>
      <c r="D863" s="13"/>
      <c r="E863" s="13"/>
      <c r="F863" s="13"/>
      <c r="G863" s="13"/>
    </row>
    <row r="865" spans="1:7" x14ac:dyDescent="0.25">
      <c r="A865" s="44" t="s">
        <v>11</v>
      </c>
    </row>
    <row r="866" spans="1:7" x14ac:dyDescent="0.25">
      <c r="A866" s="187"/>
      <c r="B866" s="188"/>
      <c r="C866" s="188"/>
      <c r="D866" s="188"/>
      <c r="E866" s="188"/>
      <c r="F866" s="188"/>
      <c r="G866" s="189"/>
    </row>
    <row r="867" spans="1:7" x14ac:dyDescent="0.25">
      <c r="A867" s="190"/>
      <c r="B867" s="191"/>
      <c r="C867" s="191"/>
      <c r="D867" s="191"/>
      <c r="E867" s="191"/>
      <c r="F867" s="191"/>
      <c r="G867" s="192"/>
    </row>
    <row r="868" spans="1:7" x14ac:dyDescent="0.25">
      <c r="A868" s="190"/>
      <c r="B868" s="191"/>
      <c r="C868" s="191"/>
      <c r="D868" s="191"/>
      <c r="E868" s="191"/>
      <c r="F868" s="191"/>
      <c r="G868" s="192"/>
    </row>
    <row r="869" spans="1:7" x14ac:dyDescent="0.25">
      <c r="A869" s="193"/>
      <c r="B869" s="194"/>
      <c r="C869" s="194"/>
      <c r="D869" s="194"/>
      <c r="E869" s="194"/>
      <c r="F869" s="194"/>
      <c r="G869" s="195"/>
    </row>
    <row r="870" spans="1:7" x14ac:dyDescent="0.25">
      <c r="B870" s="2"/>
      <c r="C870" s="15"/>
      <c r="D870" s="15"/>
      <c r="E870" s="15"/>
      <c r="F870" s="15"/>
      <c r="G870" s="15"/>
    </row>
    <row r="871" spans="1:7" x14ac:dyDescent="0.25">
      <c r="A871" s="97" t="s">
        <v>145</v>
      </c>
      <c r="B871" s="98"/>
      <c r="C871" s="98"/>
      <c r="D871" s="98"/>
      <c r="E871" s="98"/>
      <c r="F871" s="98"/>
      <c r="G871" s="98"/>
    </row>
    <row r="872" spans="1:7" ht="15" customHeight="1" x14ac:dyDescent="0.25">
      <c r="A872" s="184" t="s">
        <v>382</v>
      </c>
      <c r="B872" s="184"/>
      <c r="C872" s="184"/>
      <c r="D872" s="184"/>
      <c r="E872" s="184"/>
      <c r="F872" s="184"/>
      <c r="G872" s="184"/>
    </row>
    <row r="873" spans="1:7" ht="15" customHeight="1" x14ac:dyDescent="0.25"/>
    <row r="874" spans="1:7" ht="15" customHeight="1" x14ac:dyDescent="0.25">
      <c r="A874" s="87" t="s">
        <v>118</v>
      </c>
      <c r="B874" s="87"/>
      <c r="C874" s="87"/>
      <c r="D874" s="87"/>
      <c r="E874" s="87"/>
      <c r="F874" s="87"/>
      <c r="G874" s="17">
        <f>G255</f>
        <v>0</v>
      </c>
    </row>
    <row r="875" spans="1:7" x14ac:dyDescent="0.25">
      <c r="A875" s="18"/>
      <c r="B875" s="18"/>
      <c r="C875" s="18"/>
      <c r="D875" s="18"/>
      <c r="E875" s="18"/>
      <c r="F875" s="18"/>
      <c r="G875" s="15"/>
    </row>
    <row r="876" spans="1:7" x14ac:dyDescent="0.25">
      <c r="A876" s="184" t="s">
        <v>408</v>
      </c>
      <c r="B876" s="184"/>
      <c r="C876" s="184"/>
      <c r="D876" s="184"/>
      <c r="E876" s="184"/>
      <c r="F876" s="184"/>
      <c r="G876" s="184"/>
    </row>
    <row r="877" spans="1:7" x14ac:dyDescent="0.25">
      <c r="A877" s="89" t="s">
        <v>383</v>
      </c>
      <c r="B877" s="161"/>
      <c r="C877" s="161"/>
      <c r="D877" s="161"/>
      <c r="E877" s="161"/>
      <c r="F877" s="161"/>
      <c r="G877" s="161"/>
    </row>
    <row r="878" spans="1:7" ht="30" customHeight="1" x14ac:dyDescent="0.25">
      <c r="A878" s="92" t="s">
        <v>384</v>
      </c>
      <c r="B878" s="131"/>
      <c r="C878" s="131"/>
      <c r="D878" s="131"/>
      <c r="E878" s="131"/>
      <c r="F878" s="131"/>
      <c r="G878" s="131"/>
    </row>
    <row r="879" spans="1:7" x14ac:dyDescent="0.25">
      <c r="A879" s="44"/>
    </row>
    <row r="880" spans="1:7" x14ac:dyDescent="0.25">
      <c r="A880" t="s">
        <v>397</v>
      </c>
    </row>
    <row r="881" spans="1:7" ht="15" customHeight="1" x14ac:dyDescent="0.25">
      <c r="A881" s="87" t="s">
        <v>115</v>
      </c>
      <c r="B881" s="87"/>
      <c r="C881" s="87"/>
      <c r="D881" s="87"/>
      <c r="E881" s="87"/>
      <c r="F881" s="87"/>
      <c r="G881" s="13"/>
    </row>
    <row r="882" spans="1:7" ht="14.25" customHeight="1" x14ac:dyDescent="0.25">
      <c r="A882" s="87" t="s">
        <v>385</v>
      </c>
      <c r="B882" s="87"/>
      <c r="C882" s="87"/>
      <c r="D882" s="87"/>
      <c r="E882" s="87"/>
      <c r="F882" s="87"/>
      <c r="G882" s="13"/>
    </row>
    <row r="883" spans="1:7" ht="30" customHeight="1" x14ac:dyDescent="0.25">
      <c r="A883" s="87" t="s">
        <v>386</v>
      </c>
      <c r="B883" s="87"/>
      <c r="C883" s="87"/>
      <c r="D883" s="87"/>
      <c r="E883" s="87"/>
      <c r="F883" s="87"/>
      <c r="G883" s="13"/>
    </row>
    <row r="884" spans="1:7" ht="15" customHeight="1" x14ac:dyDescent="0.25">
      <c r="A884" s="87" t="s">
        <v>387</v>
      </c>
      <c r="B884" s="87"/>
      <c r="C884" s="87"/>
      <c r="D884" s="87"/>
      <c r="E884" s="87"/>
      <c r="F884" s="87"/>
      <c r="G884" s="13"/>
    </row>
    <row r="885" spans="1:7" ht="30" customHeight="1" x14ac:dyDescent="0.25">
      <c r="A885" s="87" t="s">
        <v>388</v>
      </c>
      <c r="B885" s="87"/>
      <c r="C885" s="87"/>
      <c r="D885" s="87"/>
      <c r="E885" s="87"/>
      <c r="F885" s="87"/>
      <c r="G885" s="13"/>
    </row>
    <row r="886" spans="1:7" ht="15" customHeight="1" x14ac:dyDescent="0.25">
      <c r="A886" s="87" t="s">
        <v>420</v>
      </c>
      <c r="B886" s="87"/>
      <c r="C886" s="87"/>
      <c r="D886" s="87"/>
      <c r="E886" s="87"/>
      <c r="F886" s="87"/>
      <c r="G886" s="13"/>
    </row>
    <row r="887" spans="1:7" ht="15" customHeight="1" x14ac:dyDescent="0.25">
      <c r="A887" s="87" t="s">
        <v>421</v>
      </c>
      <c r="B887" s="87"/>
      <c r="C887" s="87"/>
      <c r="D887" s="87"/>
      <c r="E887" s="87"/>
      <c r="F887" s="87"/>
      <c r="G887" s="13"/>
    </row>
    <row r="888" spans="1:7" ht="15" customHeight="1" x14ac:dyDescent="0.25">
      <c r="A888" s="87" t="s">
        <v>396</v>
      </c>
      <c r="B888" s="87"/>
      <c r="C888" s="87"/>
      <c r="D888" s="87"/>
      <c r="E888" s="87"/>
      <c r="F888" s="87"/>
      <c r="G888" s="13"/>
    </row>
    <row r="889" spans="1:7" ht="15" customHeight="1" x14ac:dyDescent="0.25">
      <c r="A889" s="87" t="s">
        <v>112</v>
      </c>
      <c r="B889" s="87"/>
      <c r="C889" s="87"/>
      <c r="D889" s="87"/>
      <c r="E889" s="87"/>
      <c r="F889" s="87"/>
      <c r="G889" s="13"/>
    </row>
    <row r="890" spans="1:7" ht="30" customHeight="1" x14ac:dyDescent="0.25">
      <c r="A890" s="87" t="s">
        <v>430</v>
      </c>
      <c r="B890" s="87"/>
      <c r="C890" s="87"/>
      <c r="D890" s="87"/>
      <c r="E890" s="87"/>
      <c r="F890" s="87"/>
      <c r="G890" s="13"/>
    </row>
    <row r="891" spans="1:7" ht="15" customHeight="1" x14ac:dyDescent="0.25">
      <c r="A891" s="87" t="s">
        <v>113</v>
      </c>
      <c r="B891" s="87"/>
      <c r="C891" s="87"/>
      <c r="D891" s="87"/>
      <c r="E891" s="87"/>
      <c r="F891" s="87"/>
      <c r="G891" s="13"/>
    </row>
    <row r="892" spans="1:7" ht="15" customHeight="1" x14ac:dyDescent="0.25">
      <c r="A892" s="87" t="s">
        <v>390</v>
      </c>
      <c r="B892" s="87"/>
      <c r="C892" s="87"/>
      <c r="D892" s="87"/>
      <c r="E892" s="87"/>
      <c r="F892" s="87"/>
      <c r="G892" s="13"/>
    </row>
    <row r="893" spans="1:7" ht="15" customHeight="1" x14ac:dyDescent="0.25">
      <c r="A893" s="87" t="s">
        <v>389</v>
      </c>
      <c r="B893" s="87"/>
      <c r="C893" s="87"/>
      <c r="D893" s="87"/>
      <c r="E893" s="87"/>
      <c r="F893" s="87"/>
      <c r="G893" s="13"/>
    </row>
    <row r="894" spans="1:7" ht="14.25" customHeight="1" x14ac:dyDescent="0.25">
      <c r="A894" s="87" t="s">
        <v>403</v>
      </c>
      <c r="B894" s="87"/>
      <c r="C894" s="87"/>
      <c r="D894" s="87"/>
      <c r="E894" s="87"/>
      <c r="F894" s="87"/>
      <c r="G894" s="13"/>
    </row>
    <row r="895" spans="1:7" ht="15" customHeight="1" x14ac:dyDescent="0.25">
      <c r="A895" s="87" t="s">
        <v>114</v>
      </c>
      <c r="B895" s="87"/>
      <c r="C895" s="87"/>
      <c r="D895" s="87"/>
      <c r="E895" s="87"/>
      <c r="F895" s="87"/>
      <c r="G895" s="13"/>
    </row>
    <row r="896" spans="1:7" x14ac:dyDescent="0.25">
      <c r="A896" t="s">
        <v>116</v>
      </c>
    </row>
    <row r="897" spans="1:7" x14ac:dyDescent="0.25">
      <c r="A897" s="126"/>
      <c r="B897" s="126"/>
      <c r="C897" s="126"/>
      <c r="D897" s="126"/>
      <c r="E897" s="126"/>
      <c r="F897" s="126"/>
      <c r="G897" s="13"/>
    </row>
    <row r="898" spans="1:7" x14ac:dyDescent="0.25">
      <c r="A898" s="126"/>
      <c r="B898" s="126"/>
      <c r="C898" s="126"/>
      <c r="D898" s="126"/>
      <c r="E898" s="126"/>
      <c r="F898" s="126"/>
      <c r="G898" s="13"/>
    </row>
    <row r="899" spans="1:7" x14ac:dyDescent="0.25">
      <c r="A899" s="126"/>
      <c r="B899" s="126"/>
      <c r="C899" s="126"/>
      <c r="D899" s="126"/>
      <c r="E899" s="126"/>
      <c r="F899" s="126"/>
      <c r="G899" s="13"/>
    </row>
    <row r="900" spans="1:7" x14ac:dyDescent="0.25">
      <c r="A900" s="126"/>
      <c r="B900" s="126"/>
      <c r="C900" s="126"/>
      <c r="D900" s="126"/>
      <c r="E900" s="126"/>
      <c r="F900" s="126"/>
      <c r="G900" s="13"/>
    </row>
    <row r="901" spans="1:7" x14ac:dyDescent="0.25">
      <c r="A901" s="126"/>
      <c r="B901" s="126"/>
      <c r="C901" s="126"/>
      <c r="D901" s="126"/>
      <c r="E901" s="126"/>
      <c r="F901" s="126"/>
      <c r="G901" s="13"/>
    </row>
    <row r="902" spans="1:7" ht="15" customHeight="1" x14ac:dyDescent="0.25">
      <c r="A902" s="87" t="s">
        <v>93</v>
      </c>
      <c r="B902" s="87"/>
      <c r="C902" s="87"/>
      <c r="D902" s="87"/>
      <c r="E902" s="87"/>
      <c r="F902" s="87"/>
      <c r="G902" s="13"/>
    </row>
    <row r="903" spans="1:7" x14ac:dyDescent="0.25">
      <c r="F903" s="2" t="s">
        <v>59</v>
      </c>
      <c r="G903" s="15">
        <f>SUM(G881:G895)+SUM(G897:G902)</f>
        <v>0</v>
      </c>
    </row>
    <row r="904" spans="1:7" ht="44.25" customHeight="1" x14ac:dyDescent="0.25">
      <c r="F904" s="177" t="str">
        <f>IF((G903=G255),"","le total n'est pas égal au nombre de sortants ayant été accompagnés dans leur hébergement durable indiqué plus haut.")</f>
        <v/>
      </c>
      <c r="G904" s="104"/>
    </row>
    <row r="905" spans="1:7" x14ac:dyDescent="0.25">
      <c r="F905" s="104"/>
      <c r="G905" s="104"/>
    </row>
    <row r="906" spans="1:7" x14ac:dyDescent="0.25">
      <c r="A906" t="s">
        <v>117</v>
      </c>
    </row>
    <row r="907" spans="1:7" x14ac:dyDescent="0.25">
      <c r="A907" s="87" t="s">
        <v>391</v>
      </c>
      <c r="B907" s="87"/>
      <c r="C907" s="87"/>
      <c r="D907" s="87"/>
      <c r="E907" s="87"/>
      <c r="F907" s="87"/>
      <c r="G907" s="13"/>
    </row>
    <row r="908" spans="1:7" ht="15" customHeight="1" x14ac:dyDescent="0.25">
      <c r="A908" s="87" t="s">
        <v>119</v>
      </c>
      <c r="B908" s="87"/>
      <c r="C908" s="87"/>
      <c r="D908" s="87"/>
      <c r="E908" s="87"/>
      <c r="F908" s="87"/>
      <c r="G908" s="13"/>
    </row>
    <row r="909" spans="1:7" ht="15" customHeight="1" x14ac:dyDescent="0.25">
      <c r="A909" s="87" t="s">
        <v>120</v>
      </c>
      <c r="B909" s="87"/>
      <c r="C909" s="87"/>
      <c r="D909" s="87"/>
      <c r="E909" s="87"/>
      <c r="F909" s="87"/>
      <c r="G909" s="13"/>
    </row>
    <row r="910" spans="1:7" ht="15" customHeight="1" x14ac:dyDescent="0.25">
      <c r="A910" s="18"/>
      <c r="B910" s="18"/>
      <c r="C910" s="18"/>
      <c r="D910" s="18"/>
      <c r="E910" s="18"/>
      <c r="F910" s="18"/>
      <c r="G910" s="19"/>
    </row>
    <row r="912" spans="1:7" x14ac:dyDescent="0.25">
      <c r="A912" t="s">
        <v>11</v>
      </c>
    </row>
    <row r="913" spans="1:7" x14ac:dyDescent="0.25">
      <c r="A913" s="167"/>
      <c r="B913" s="167"/>
      <c r="C913" s="167"/>
      <c r="D913" s="167"/>
      <c r="E913" s="167"/>
      <c r="F913" s="167"/>
      <c r="G913" s="167"/>
    </row>
    <row r="914" spans="1:7" x14ac:dyDescent="0.25">
      <c r="A914" s="167"/>
      <c r="B914" s="167"/>
      <c r="C914" s="167"/>
      <c r="D914" s="167"/>
      <c r="E914" s="167"/>
      <c r="F914" s="167"/>
      <c r="G914" s="167"/>
    </row>
    <row r="915" spans="1:7" x14ac:dyDescent="0.25">
      <c r="A915" s="167"/>
      <c r="B915" s="167"/>
      <c r="C915" s="167"/>
      <c r="D915" s="167"/>
      <c r="E915" s="167"/>
      <c r="F915" s="167"/>
      <c r="G915" s="167"/>
    </row>
    <row r="916" spans="1:7" x14ac:dyDescent="0.25">
      <c r="A916" s="167"/>
      <c r="B916" s="167"/>
      <c r="C916" s="167"/>
      <c r="D916" s="167"/>
      <c r="E916" s="167"/>
      <c r="F916" s="167"/>
      <c r="G916" s="167"/>
    </row>
    <row r="917" spans="1:7" x14ac:dyDescent="0.25">
      <c r="A917" s="167"/>
      <c r="B917" s="167"/>
      <c r="C917" s="167"/>
      <c r="D917" s="167"/>
      <c r="E917" s="167"/>
      <c r="F917" s="167"/>
      <c r="G917" s="167"/>
    </row>
    <row r="918" spans="1:7" x14ac:dyDescent="0.25">
      <c r="A918" s="167"/>
      <c r="B918" s="167"/>
      <c r="C918" s="167"/>
      <c r="D918" s="167"/>
      <c r="E918" s="167"/>
      <c r="F918" s="167"/>
      <c r="G918" s="167"/>
    </row>
    <row r="919" spans="1:7" x14ac:dyDescent="0.25">
      <c r="A919" s="100"/>
      <c r="B919" s="100"/>
      <c r="C919" s="100"/>
      <c r="D919" s="100"/>
      <c r="E919" s="100"/>
      <c r="F919" s="100"/>
      <c r="G919" s="100"/>
    </row>
    <row r="920" spans="1:7" x14ac:dyDescent="0.25">
      <c r="A920" s="100"/>
      <c r="B920" s="100"/>
      <c r="C920" s="100"/>
      <c r="D920" s="100"/>
      <c r="E920" s="100"/>
      <c r="F920" s="100"/>
      <c r="G920" s="100"/>
    </row>
    <row r="921" spans="1:7" x14ac:dyDescent="0.25">
      <c r="A921" s="100"/>
      <c r="B921" s="100"/>
      <c r="C921" s="100"/>
      <c r="D921" s="100"/>
      <c r="E921" s="100"/>
      <c r="F921" s="100"/>
      <c r="G921" s="100"/>
    </row>
    <row r="923" spans="1:7" x14ac:dyDescent="0.25">
      <c r="A923" s="97" t="s">
        <v>146</v>
      </c>
      <c r="B923" s="98"/>
      <c r="C923" s="98"/>
      <c r="D923" s="98"/>
      <c r="E923" s="98"/>
      <c r="F923" s="98"/>
      <c r="G923" s="98"/>
    </row>
    <row r="924" spans="1:7" ht="37.5" customHeight="1" x14ac:dyDescent="0.25"/>
    <row r="925" spans="1:7" ht="44.25" customHeight="1" x14ac:dyDescent="0.25">
      <c r="B925" s="104" t="s">
        <v>394</v>
      </c>
      <c r="C925" s="104"/>
      <c r="D925" s="104"/>
      <c r="E925" s="104" t="s">
        <v>395</v>
      </c>
      <c r="F925" s="104"/>
      <c r="G925" s="104"/>
    </row>
    <row r="926" spans="1:7" x14ac:dyDescent="0.25">
      <c r="A926" s="4" t="s">
        <v>122</v>
      </c>
      <c r="B926" s="220" t="s">
        <v>121</v>
      </c>
      <c r="C926" s="220"/>
      <c r="D926" s="220"/>
      <c r="E926" s="220" t="s">
        <v>121</v>
      </c>
      <c r="F926" s="220"/>
      <c r="G926" s="220"/>
    </row>
    <row r="927" spans="1:7" x14ac:dyDescent="0.25">
      <c r="A927" s="4" t="s">
        <v>123</v>
      </c>
      <c r="B927" s="220" t="s">
        <v>121</v>
      </c>
      <c r="C927" s="220"/>
      <c r="D927" s="220"/>
      <c r="E927" s="220" t="s">
        <v>121</v>
      </c>
      <c r="F927" s="220"/>
      <c r="G927" s="220"/>
    </row>
    <row r="928" spans="1:7" x14ac:dyDescent="0.25">
      <c r="A928" s="4" t="s">
        <v>124</v>
      </c>
      <c r="B928" s="220" t="s">
        <v>121</v>
      </c>
      <c r="C928" s="220"/>
      <c r="D928" s="220"/>
      <c r="E928" s="220" t="s">
        <v>121</v>
      </c>
      <c r="F928" s="220"/>
      <c r="G928" s="220"/>
    </row>
    <row r="929" spans="1:7" x14ac:dyDescent="0.25">
      <c r="A929" s="4" t="s">
        <v>125</v>
      </c>
      <c r="B929" s="220"/>
      <c r="C929" s="220"/>
      <c r="D929" s="220"/>
      <c r="E929" s="220" t="s">
        <v>121</v>
      </c>
      <c r="F929" s="220"/>
      <c r="G929" s="220"/>
    </row>
    <row r="930" spans="1:7" x14ac:dyDescent="0.25">
      <c r="A930" s="4" t="s">
        <v>126</v>
      </c>
      <c r="B930" s="220"/>
      <c r="C930" s="220"/>
      <c r="D930" s="220"/>
      <c r="E930" s="220" t="s">
        <v>121</v>
      </c>
      <c r="F930" s="220"/>
      <c r="G930" s="220"/>
    </row>
    <row r="931" spans="1:7" x14ac:dyDescent="0.25">
      <c r="B931" s="144">
        <f>SUM(B926:D930)</f>
        <v>0</v>
      </c>
      <c r="C931" s="144"/>
      <c r="D931" s="144"/>
      <c r="E931" s="144">
        <f>SUM(E926:G930)</f>
        <v>0</v>
      </c>
      <c r="F931" s="144"/>
      <c r="G931" s="144"/>
    </row>
    <row r="932" spans="1:7" ht="25.5" customHeight="1" x14ac:dyDescent="0.25">
      <c r="B932" s="177" t="str">
        <f>IF((B931=(G252-G255)),"","Le total devrait être égal à la file active indiquée en IV moins le nombre de sortants indiqué en IV.")</f>
        <v/>
      </c>
      <c r="C932" s="104"/>
      <c r="D932" s="104"/>
      <c r="E932" s="177" t="str">
        <f>IF((E931=G255),"","Le total n'est pas égal au nombre de sortants indiqués en IV.")</f>
        <v/>
      </c>
      <c r="F932" s="104"/>
      <c r="G932" s="104"/>
    </row>
    <row r="933" spans="1:7" x14ac:dyDescent="0.25">
      <c r="B933" s="104"/>
      <c r="C933" s="104"/>
      <c r="D933" s="104"/>
      <c r="E933" s="104"/>
      <c r="F933" s="104"/>
      <c r="G933" s="104"/>
    </row>
    <row r="934" spans="1:7" ht="30.75" customHeight="1" x14ac:dyDescent="0.25"/>
    <row r="935" spans="1:7" ht="33.75" customHeight="1" x14ac:dyDescent="0.25">
      <c r="A935" s="87" t="s">
        <v>127</v>
      </c>
      <c r="B935" s="87"/>
      <c r="C935" s="87"/>
      <c r="D935" s="87"/>
      <c r="E935" s="87"/>
      <c r="F935" s="87"/>
      <c r="G935" s="13"/>
    </row>
    <row r="945" spans="1:7" ht="30" customHeight="1" x14ac:dyDescent="0.25"/>
    <row r="946" spans="1:7" ht="30" customHeight="1" x14ac:dyDescent="0.25">
      <c r="A946" s="87" t="s">
        <v>392</v>
      </c>
      <c r="B946" s="87"/>
      <c r="C946" s="87"/>
      <c r="D946" s="87"/>
      <c r="E946" s="87"/>
      <c r="F946" s="87"/>
      <c r="G946" s="32"/>
    </row>
    <row r="947" spans="1:7" ht="48" customHeight="1" x14ac:dyDescent="0.25">
      <c r="A947" s="164" t="s">
        <v>128</v>
      </c>
      <c r="B947" s="164"/>
      <c r="C947" s="164"/>
      <c r="D947" s="164"/>
      <c r="E947" s="164"/>
      <c r="F947" s="164"/>
      <c r="G947" s="164"/>
    </row>
    <row r="948" spans="1:7" ht="45.75" customHeight="1" x14ac:dyDescent="0.25">
      <c r="A948" s="164" t="s">
        <v>129</v>
      </c>
      <c r="B948" s="164"/>
      <c r="C948" s="164"/>
      <c r="D948" s="164"/>
      <c r="E948" s="164"/>
      <c r="F948" s="164"/>
      <c r="G948" s="164"/>
    </row>
    <row r="950" spans="1:7" x14ac:dyDescent="0.25">
      <c r="A950" t="s">
        <v>393</v>
      </c>
    </row>
    <row r="951" spans="1:7" x14ac:dyDescent="0.25">
      <c r="A951" s="99"/>
      <c r="B951" s="99"/>
      <c r="C951" s="99"/>
      <c r="D951" s="99"/>
      <c r="E951" s="99"/>
      <c r="F951" s="99"/>
      <c r="G951" s="99"/>
    </row>
    <row r="952" spans="1:7" x14ac:dyDescent="0.25">
      <c r="A952" s="99"/>
      <c r="B952" s="99"/>
      <c r="C952" s="99"/>
      <c r="D952" s="99"/>
      <c r="E952" s="99"/>
      <c r="F952" s="99"/>
      <c r="G952" s="99"/>
    </row>
    <row r="953" spans="1:7" x14ac:dyDescent="0.25">
      <c r="A953" s="99"/>
      <c r="B953" s="99"/>
      <c r="C953" s="99"/>
      <c r="D953" s="99"/>
      <c r="E953" s="99"/>
      <c r="F953" s="99"/>
      <c r="G953" s="99"/>
    </row>
    <row r="954" spans="1:7" x14ac:dyDescent="0.25">
      <c r="A954" s="99"/>
      <c r="B954" s="99"/>
      <c r="C954" s="99"/>
      <c r="D954" s="99"/>
      <c r="E954" s="99"/>
      <c r="F954" s="99"/>
      <c r="G954" s="99"/>
    </row>
    <row r="955" spans="1:7" x14ac:dyDescent="0.25">
      <c r="A955" s="99"/>
      <c r="B955" s="99"/>
      <c r="C955" s="99"/>
      <c r="D955" s="99"/>
      <c r="E955" s="99"/>
      <c r="F955" s="99"/>
      <c r="G955" s="99"/>
    </row>
    <row r="956" spans="1:7" x14ac:dyDescent="0.25">
      <c r="A956" s="99"/>
      <c r="B956" s="99"/>
      <c r="C956" s="99"/>
      <c r="D956" s="99"/>
      <c r="E956" s="99"/>
      <c r="F956" s="99"/>
      <c r="G956" s="99"/>
    </row>
    <row r="957" spans="1:7" x14ac:dyDescent="0.25">
      <c r="A957" s="209"/>
      <c r="B957" s="209"/>
      <c r="C957" s="209"/>
      <c r="D957" s="209"/>
      <c r="E957" s="209"/>
      <c r="F957" s="209"/>
      <c r="G957" s="209"/>
    </row>
    <row r="958" spans="1:7" x14ac:dyDescent="0.25">
      <c r="A958" s="209"/>
      <c r="B958" s="209"/>
      <c r="C958" s="209"/>
      <c r="D958" s="209"/>
      <c r="E958" s="209"/>
      <c r="F958" s="209"/>
      <c r="G958" s="209"/>
    </row>
    <row r="959" spans="1:7" x14ac:dyDescent="0.25">
      <c r="A959" s="209"/>
      <c r="B959" s="209"/>
      <c r="C959" s="209"/>
      <c r="D959" s="209"/>
      <c r="E959" s="209"/>
      <c r="F959" s="209"/>
      <c r="G959" s="209"/>
    </row>
    <row r="960" spans="1:7" x14ac:dyDescent="0.25">
      <c r="A960" s="209"/>
      <c r="B960" s="209"/>
      <c r="C960" s="209"/>
      <c r="D960" s="209"/>
      <c r="E960" s="209"/>
      <c r="F960" s="209"/>
      <c r="G960" s="209"/>
    </row>
    <row r="961" spans="1:7" x14ac:dyDescent="0.25">
      <c r="A961" s="209"/>
      <c r="B961" s="209"/>
      <c r="C961" s="209"/>
      <c r="D961" s="209"/>
      <c r="E961" s="209"/>
      <c r="F961" s="209"/>
      <c r="G961" s="209"/>
    </row>
    <row r="962" spans="1:7" x14ac:dyDescent="0.25">
      <c r="A962" s="209"/>
      <c r="B962" s="209"/>
      <c r="C962" s="209"/>
      <c r="D962" s="209"/>
      <c r="E962" s="209"/>
      <c r="F962" s="209"/>
      <c r="G962" s="209"/>
    </row>
  </sheetData>
  <mergeCells count="826">
    <mergeCell ref="A863:B863"/>
    <mergeCell ref="A603:F603"/>
    <mergeCell ref="A639:F639"/>
    <mergeCell ref="D703:G704"/>
    <mergeCell ref="A696:D696"/>
    <mergeCell ref="A708:C708"/>
    <mergeCell ref="A794:G794"/>
    <mergeCell ref="A750:B750"/>
    <mergeCell ref="A751:B751"/>
    <mergeCell ref="A764:B764"/>
    <mergeCell ref="A765:B765"/>
    <mergeCell ref="A766:B766"/>
    <mergeCell ref="A767:B767"/>
    <mergeCell ref="A759:B759"/>
    <mergeCell ref="A760:B760"/>
    <mergeCell ref="A753:B753"/>
    <mergeCell ref="A754:B754"/>
    <mergeCell ref="A800:B800"/>
    <mergeCell ref="A853:F853"/>
    <mergeCell ref="A801:B801"/>
    <mergeCell ref="A802:B802"/>
    <mergeCell ref="A821:B821"/>
    <mergeCell ref="A822:B822"/>
    <mergeCell ref="A797:B797"/>
    <mergeCell ref="A457:E457"/>
    <mergeCell ref="A458:E458"/>
    <mergeCell ref="A459:E459"/>
    <mergeCell ref="A460:E460"/>
    <mergeCell ref="A854:F854"/>
    <mergeCell ref="A872:G872"/>
    <mergeCell ref="A878:G878"/>
    <mergeCell ref="A877:G877"/>
    <mergeCell ref="A833:B833"/>
    <mergeCell ref="A834:B834"/>
    <mergeCell ref="A835:B835"/>
    <mergeCell ref="A843:G843"/>
    <mergeCell ref="A845:G846"/>
    <mergeCell ref="A849:F849"/>
    <mergeCell ref="A851:F851"/>
    <mergeCell ref="A852:F852"/>
    <mergeCell ref="A857:G858"/>
    <mergeCell ref="A871:G871"/>
    <mergeCell ref="A874:F874"/>
    <mergeCell ref="A819:B819"/>
    <mergeCell ref="A788:G788"/>
    <mergeCell ref="A792:G792"/>
    <mergeCell ref="A793:G793"/>
    <mergeCell ref="A862:B862"/>
    <mergeCell ref="F462:G462"/>
    <mergeCell ref="A450:E450"/>
    <mergeCell ref="A451:E451"/>
    <mergeCell ref="A452:E452"/>
    <mergeCell ref="A483:E483"/>
    <mergeCell ref="A463:E463"/>
    <mergeCell ref="A464:E464"/>
    <mergeCell ref="A453:E453"/>
    <mergeCell ref="F453:G453"/>
    <mergeCell ref="A465:E465"/>
    <mergeCell ref="A466:E466"/>
    <mergeCell ref="A468:E468"/>
    <mergeCell ref="A469:E469"/>
    <mergeCell ref="A473:E473"/>
    <mergeCell ref="A470:E470"/>
    <mergeCell ref="A471:E471"/>
    <mergeCell ref="A472:E472"/>
    <mergeCell ref="A467:D467"/>
    <mergeCell ref="F470:G470"/>
    <mergeCell ref="F457:G457"/>
    <mergeCell ref="F458:G458"/>
    <mergeCell ref="A454:E454"/>
    <mergeCell ref="A455:E455"/>
    <mergeCell ref="A456:E456"/>
    <mergeCell ref="F464:G464"/>
    <mergeCell ref="F469:G469"/>
    <mergeCell ref="F479:G479"/>
    <mergeCell ref="A497:G497"/>
    <mergeCell ref="A499:G508"/>
    <mergeCell ref="A510:G510"/>
    <mergeCell ref="F477:G477"/>
    <mergeCell ref="A474:E474"/>
    <mergeCell ref="A475:E475"/>
    <mergeCell ref="A476:E476"/>
    <mergeCell ref="A477:E477"/>
    <mergeCell ref="A478:E478"/>
    <mergeCell ref="A479:E479"/>
    <mergeCell ref="A480:E480"/>
    <mergeCell ref="A484:E484"/>
    <mergeCell ref="A461:E461"/>
    <mergeCell ref="A462:E462"/>
    <mergeCell ref="A395:C395"/>
    <mergeCell ref="A396:C396"/>
    <mergeCell ref="A397:C397"/>
    <mergeCell ref="A398:C398"/>
    <mergeCell ref="A399:C399"/>
    <mergeCell ref="A405:G413"/>
    <mergeCell ref="A403:D403"/>
    <mergeCell ref="D395:E395"/>
    <mergeCell ref="F395:G395"/>
    <mergeCell ref="D396:E396"/>
    <mergeCell ref="F396:G396"/>
    <mergeCell ref="D398:E398"/>
    <mergeCell ref="F398:G398"/>
    <mergeCell ref="D399:E399"/>
    <mergeCell ref="F399:G399"/>
    <mergeCell ref="A415:F415"/>
    <mergeCell ref="A416:F416"/>
    <mergeCell ref="A421:F421"/>
    <mergeCell ref="A423:F423"/>
    <mergeCell ref="A426:D426"/>
    <mergeCell ref="F449:G449"/>
    <mergeCell ref="F451:G451"/>
    <mergeCell ref="E932:G933"/>
    <mergeCell ref="A947:G947"/>
    <mergeCell ref="A948:G948"/>
    <mergeCell ref="A951:G962"/>
    <mergeCell ref="E926:G926"/>
    <mergeCell ref="E927:G927"/>
    <mergeCell ref="E928:G928"/>
    <mergeCell ref="E929:G929"/>
    <mergeCell ref="E930:G930"/>
    <mergeCell ref="E931:G931"/>
    <mergeCell ref="B926:D926"/>
    <mergeCell ref="A946:F946"/>
    <mergeCell ref="B931:D931"/>
    <mergeCell ref="B932:D933"/>
    <mergeCell ref="A935:F935"/>
    <mergeCell ref="B927:D927"/>
    <mergeCell ref="B928:D928"/>
    <mergeCell ref="B929:D929"/>
    <mergeCell ref="B930:D930"/>
    <mergeCell ref="A237:G245"/>
    <mergeCell ref="A260:D260"/>
    <mergeCell ref="A261:D261"/>
    <mergeCell ref="A236:G236"/>
    <mergeCell ref="A253:B253"/>
    <mergeCell ref="A257:B257"/>
    <mergeCell ref="C257:G257"/>
    <mergeCell ref="A264:F264"/>
    <mergeCell ref="A265:F265"/>
    <mergeCell ref="A249:G249"/>
    <mergeCell ref="D269:G270"/>
    <mergeCell ref="A271:G271"/>
    <mergeCell ref="A272:G272"/>
    <mergeCell ref="A275:E275"/>
    <mergeCell ref="A276:E276"/>
    <mergeCell ref="A742:B742"/>
    <mergeCell ref="A743:B743"/>
    <mergeCell ref="A744:B744"/>
    <mergeCell ref="A749:B749"/>
    <mergeCell ref="A380:G380"/>
    <mergeCell ref="F468:G468"/>
    <mergeCell ref="F459:G459"/>
    <mergeCell ref="F466:G466"/>
    <mergeCell ref="F475:G475"/>
    <mergeCell ref="F476:G476"/>
    <mergeCell ref="F461:G461"/>
    <mergeCell ref="F463:G463"/>
    <mergeCell ref="F465:G465"/>
    <mergeCell ref="F474:G474"/>
    <mergeCell ref="F455:G455"/>
    <mergeCell ref="F456:G456"/>
    <mergeCell ref="F460:G460"/>
    <mergeCell ref="F454:G454"/>
    <mergeCell ref="D391:E391"/>
    <mergeCell ref="A913:G921"/>
    <mergeCell ref="A923:G923"/>
    <mergeCell ref="E925:G925"/>
    <mergeCell ref="A876:G876"/>
    <mergeCell ref="F904:G905"/>
    <mergeCell ref="A884:F884"/>
    <mergeCell ref="A885:F885"/>
    <mergeCell ref="A888:F888"/>
    <mergeCell ref="A899:F899"/>
    <mergeCell ref="A907:F907"/>
    <mergeCell ref="A887:F887"/>
    <mergeCell ref="B925:D925"/>
    <mergeCell ref="A882:F882"/>
    <mergeCell ref="A886:F886"/>
    <mergeCell ref="A908:F908"/>
    <mergeCell ref="A909:F909"/>
    <mergeCell ref="A894:F894"/>
    <mergeCell ref="A895:F895"/>
    <mergeCell ref="A898:F898"/>
    <mergeCell ref="A902:F902"/>
    <mergeCell ref="A897:F897"/>
    <mergeCell ref="A900:F900"/>
    <mergeCell ref="A901:F901"/>
    <mergeCell ref="A891:F891"/>
    <mergeCell ref="A266:F266"/>
    <mergeCell ref="A267:F267"/>
    <mergeCell ref="A277:E277"/>
    <mergeCell ref="A279:G279"/>
    <mergeCell ref="D286:G286"/>
    <mergeCell ref="A294:G296"/>
    <mergeCell ref="A734:G734"/>
    <mergeCell ref="A736:G736"/>
    <mergeCell ref="A752:B752"/>
    <mergeCell ref="D388:E388"/>
    <mergeCell ref="F388:G388"/>
    <mergeCell ref="D389:E389"/>
    <mergeCell ref="F389:G389"/>
    <mergeCell ref="D390:E390"/>
    <mergeCell ref="F390:G390"/>
    <mergeCell ref="F471:G471"/>
    <mergeCell ref="F472:G472"/>
    <mergeCell ref="F473:G473"/>
    <mergeCell ref="A490:G495"/>
    <mergeCell ref="A447:G447"/>
    <mergeCell ref="F374:G374"/>
    <mergeCell ref="F375:G375"/>
    <mergeCell ref="F376:G378"/>
    <mergeCell ref="A379:G379"/>
    <mergeCell ref="A359:G359"/>
    <mergeCell ref="A360:G360"/>
    <mergeCell ref="F362:G362"/>
    <mergeCell ref="A362:C362"/>
    <mergeCell ref="F348:G348"/>
    <mergeCell ref="F350:G350"/>
    <mergeCell ref="F351:G351"/>
    <mergeCell ref="D348:E348"/>
    <mergeCell ref="D362:E362"/>
    <mergeCell ref="F353:G353"/>
    <mergeCell ref="F354:G354"/>
    <mergeCell ref="F355:G357"/>
    <mergeCell ref="F321:G321"/>
    <mergeCell ref="F322:G322"/>
    <mergeCell ref="F323:G325"/>
    <mergeCell ref="F326:G326"/>
    <mergeCell ref="F327:G327"/>
    <mergeCell ref="F329:G329"/>
    <mergeCell ref="F311:G311"/>
    <mergeCell ref="F312:G312"/>
    <mergeCell ref="F313:G315"/>
    <mergeCell ref="A316:G316"/>
    <mergeCell ref="F318:G318"/>
    <mergeCell ref="F319:G319"/>
    <mergeCell ref="F320:G320"/>
    <mergeCell ref="D320:E320"/>
    <mergeCell ref="A311:C311"/>
    <mergeCell ref="D311:E311"/>
    <mergeCell ref="D312:E312"/>
    <mergeCell ref="D313:E315"/>
    <mergeCell ref="A319:C319"/>
    <mergeCell ref="D319:E319"/>
    <mergeCell ref="A320:C320"/>
    <mergeCell ref="A299:G299"/>
    <mergeCell ref="A300:G300"/>
    <mergeCell ref="F302:G302"/>
    <mergeCell ref="F303:G303"/>
    <mergeCell ref="F304:G304"/>
    <mergeCell ref="F305:G305"/>
    <mergeCell ref="F306:G306"/>
    <mergeCell ref="A288:F288"/>
    <mergeCell ref="A289:F289"/>
    <mergeCell ref="A291:F291"/>
    <mergeCell ref="A301:G301"/>
    <mergeCell ref="A108:B108"/>
    <mergeCell ref="A109:B109"/>
    <mergeCell ref="A110:B110"/>
    <mergeCell ref="A111:B111"/>
    <mergeCell ref="A112:B112"/>
    <mergeCell ref="A113:B113"/>
    <mergeCell ref="A97:B97"/>
    <mergeCell ref="E97:G97"/>
    <mergeCell ref="E107:G107"/>
    <mergeCell ref="E108:G108"/>
    <mergeCell ref="E109:G109"/>
    <mergeCell ref="E110:G110"/>
    <mergeCell ref="E111:G111"/>
    <mergeCell ref="E112:G112"/>
    <mergeCell ref="E113:G113"/>
    <mergeCell ref="A103:B103"/>
    <mergeCell ref="E103:G103"/>
    <mergeCell ref="A104:B104"/>
    <mergeCell ref="E104:G104"/>
    <mergeCell ref="A105:B105"/>
    <mergeCell ref="E105:G105"/>
    <mergeCell ref="A106:B106"/>
    <mergeCell ref="E106:G106"/>
    <mergeCell ref="A107:B107"/>
    <mergeCell ref="E95:G95"/>
    <mergeCell ref="E96:G96"/>
    <mergeCell ref="E98:G98"/>
    <mergeCell ref="E99:G99"/>
    <mergeCell ref="E100:G100"/>
    <mergeCell ref="E101:G101"/>
    <mergeCell ref="E102:G102"/>
    <mergeCell ref="A92:B92"/>
    <mergeCell ref="A93:B93"/>
    <mergeCell ref="A94:B94"/>
    <mergeCell ref="A95:B95"/>
    <mergeCell ref="A96:B96"/>
    <mergeCell ref="A98:B98"/>
    <mergeCell ref="A99:B99"/>
    <mergeCell ref="A100:B100"/>
    <mergeCell ref="A101:B101"/>
    <mergeCell ref="A102:B102"/>
    <mergeCell ref="A73:F73"/>
    <mergeCell ref="A75:G84"/>
    <mergeCell ref="A86:G86"/>
    <mergeCell ref="D88:D91"/>
    <mergeCell ref="E88:G91"/>
    <mergeCell ref="E92:G92"/>
    <mergeCell ref="E93:G93"/>
    <mergeCell ref="E94:G94"/>
    <mergeCell ref="A56:G56"/>
    <mergeCell ref="A59:B59"/>
    <mergeCell ref="D59:F59"/>
    <mergeCell ref="A61:G61"/>
    <mergeCell ref="A63:G63"/>
    <mergeCell ref="A65:F65"/>
    <mergeCell ref="A67:G67"/>
    <mergeCell ref="A70:B70"/>
    <mergeCell ref="A71:B71"/>
    <mergeCell ref="A50:D50"/>
    <mergeCell ref="A51:D51"/>
    <mergeCell ref="A52:D52"/>
    <mergeCell ref="A53:D53"/>
    <mergeCell ref="A54:D54"/>
    <mergeCell ref="F49:G49"/>
    <mergeCell ref="F50:G50"/>
    <mergeCell ref="F51:G51"/>
    <mergeCell ref="F52:G52"/>
    <mergeCell ref="F53:G53"/>
    <mergeCell ref="F54:G54"/>
    <mergeCell ref="A892:F892"/>
    <mergeCell ref="A893:F893"/>
    <mergeCell ref="A881:F881"/>
    <mergeCell ref="A827:B827"/>
    <mergeCell ref="A828:B828"/>
    <mergeCell ref="A829:B829"/>
    <mergeCell ref="A823:B823"/>
    <mergeCell ref="A824:B824"/>
    <mergeCell ref="A825:B825"/>
    <mergeCell ref="A826:B826"/>
    <mergeCell ref="A830:B830"/>
    <mergeCell ref="A836:B836"/>
    <mergeCell ref="A837:B837"/>
    <mergeCell ref="A838:B838"/>
    <mergeCell ref="A839:B839"/>
    <mergeCell ref="A840:B840"/>
    <mergeCell ref="A883:F883"/>
    <mergeCell ref="A889:F889"/>
    <mergeCell ref="A890:F890"/>
    <mergeCell ref="A831:B831"/>
    <mergeCell ref="A832:B832"/>
    <mergeCell ref="A860:G860"/>
    <mergeCell ref="A866:G869"/>
    <mergeCell ref="A850:F850"/>
    <mergeCell ref="A798:B798"/>
    <mergeCell ref="A799:B799"/>
    <mergeCell ref="A803:B803"/>
    <mergeCell ref="A804:B804"/>
    <mergeCell ref="A805:B805"/>
    <mergeCell ref="A806:B806"/>
    <mergeCell ref="A807:B807"/>
    <mergeCell ref="A808:B808"/>
    <mergeCell ref="A809:B809"/>
    <mergeCell ref="A810:B810"/>
    <mergeCell ref="A811:B811"/>
    <mergeCell ref="A812:B812"/>
    <mergeCell ref="A813:B813"/>
    <mergeCell ref="A814:B814"/>
    <mergeCell ref="A820:B820"/>
    <mergeCell ref="A815:B815"/>
    <mergeCell ref="A816:B816"/>
    <mergeCell ref="A817:B817"/>
    <mergeCell ref="A818:B818"/>
    <mergeCell ref="B783:C784"/>
    <mergeCell ref="C786:D786"/>
    <mergeCell ref="A790:F790"/>
    <mergeCell ref="A768:B768"/>
    <mergeCell ref="A772:B772"/>
    <mergeCell ref="A770:B770"/>
    <mergeCell ref="A777:B777"/>
    <mergeCell ref="A778:B778"/>
    <mergeCell ref="A779:B779"/>
    <mergeCell ref="A780:B780"/>
    <mergeCell ref="A781:B781"/>
    <mergeCell ref="A774:B774"/>
    <mergeCell ref="A775:B775"/>
    <mergeCell ref="A776:B776"/>
    <mergeCell ref="A769:B769"/>
    <mergeCell ref="A771:B771"/>
    <mergeCell ref="A773:B773"/>
    <mergeCell ref="F783:G784"/>
    <mergeCell ref="E786:G786"/>
    <mergeCell ref="A761:B761"/>
    <mergeCell ref="A762:B762"/>
    <mergeCell ref="A763:B763"/>
    <mergeCell ref="A740:B740"/>
    <mergeCell ref="A741:B741"/>
    <mergeCell ref="A745:B745"/>
    <mergeCell ref="A746:B746"/>
    <mergeCell ref="A747:B747"/>
    <mergeCell ref="A748:B748"/>
    <mergeCell ref="A755:B755"/>
    <mergeCell ref="A756:B756"/>
    <mergeCell ref="A757:B757"/>
    <mergeCell ref="A758:B758"/>
    <mergeCell ref="A738:B738"/>
    <mergeCell ref="A739:B739"/>
    <mergeCell ref="A723:D723"/>
    <mergeCell ref="A721:D721"/>
    <mergeCell ref="A720:D720"/>
    <mergeCell ref="A722:D722"/>
    <mergeCell ref="A714:G714"/>
    <mergeCell ref="F720:G724"/>
    <mergeCell ref="A727:G732"/>
    <mergeCell ref="D679:G681"/>
    <mergeCell ref="A675:E675"/>
    <mergeCell ref="A676:E676"/>
    <mergeCell ref="A677:E677"/>
    <mergeCell ref="D692:G693"/>
    <mergeCell ref="A685:E685"/>
    <mergeCell ref="A705:G705"/>
    <mergeCell ref="A716:F716"/>
    <mergeCell ref="A709:C709"/>
    <mergeCell ref="A710:C710"/>
    <mergeCell ref="B712:E713"/>
    <mergeCell ref="B679:C681"/>
    <mergeCell ref="A682:G682"/>
    <mergeCell ref="A686:E686"/>
    <mergeCell ref="A687:E687"/>
    <mergeCell ref="A684:D684"/>
    <mergeCell ref="A688:E688"/>
    <mergeCell ref="A690:E690"/>
    <mergeCell ref="A694:G694"/>
    <mergeCell ref="A697:E697"/>
    <mergeCell ref="A698:E698"/>
    <mergeCell ref="A699:E699"/>
    <mergeCell ref="A701:E701"/>
    <mergeCell ref="A670:G670"/>
    <mergeCell ref="A671:G671"/>
    <mergeCell ref="A672:G672"/>
    <mergeCell ref="A638:F638"/>
    <mergeCell ref="A637:F637"/>
    <mergeCell ref="A640:F640"/>
    <mergeCell ref="A644:F644"/>
    <mergeCell ref="A674:E674"/>
    <mergeCell ref="A636:F636"/>
    <mergeCell ref="A649:F649"/>
    <mergeCell ref="A650:F650"/>
    <mergeCell ref="A651:F651"/>
    <mergeCell ref="A647:F647"/>
    <mergeCell ref="A648:F648"/>
    <mergeCell ref="A645:F645"/>
    <mergeCell ref="F653:G655"/>
    <mergeCell ref="A657:G668"/>
    <mergeCell ref="A630:F630"/>
    <mergeCell ref="A632:F632"/>
    <mergeCell ref="A633:F633"/>
    <mergeCell ref="A634:F634"/>
    <mergeCell ref="A635:F635"/>
    <mergeCell ref="A641:F641"/>
    <mergeCell ref="A642:F642"/>
    <mergeCell ref="A643:F643"/>
    <mergeCell ref="A616:F616"/>
    <mergeCell ref="A617:F617"/>
    <mergeCell ref="A618:F618"/>
    <mergeCell ref="F621:G624"/>
    <mergeCell ref="A625:G625"/>
    <mergeCell ref="A628:E628"/>
    <mergeCell ref="A631:F631"/>
    <mergeCell ref="A609:F609"/>
    <mergeCell ref="A608:F608"/>
    <mergeCell ref="A610:F610"/>
    <mergeCell ref="A604:F604"/>
    <mergeCell ref="A605:F605"/>
    <mergeCell ref="A606:F606"/>
    <mergeCell ref="A607:F607"/>
    <mergeCell ref="A619:F619"/>
    <mergeCell ref="A602:F602"/>
    <mergeCell ref="A613:F613"/>
    <mergeCell ref="A614:F614"/>
    <mergeCell ref="A612:F612"/>
    <mergeCell ref="A611:F611"/>
    <mergeCell ref="A590:E590"/>
    <mergeCell ref="A596:F596"/>
    <mergeCell ref="D580:D583"/>
    <mergeCell ref="E580:E583"/>
    <mergeCell ref="F580:F583"/>
    <mergeCell ref="A585:F585"/>
    <mergeCell ref="A586:F586"/>
    <mergeCell ref="A588:G588"/>
    <mergeCell ref="A593:G593"/>
    <mergeCell ref="A591:E591"/>
    <mergeCell ref="A577:B577"/>
    <mergeCell ref="A578:B578"/>
    <mergeCell ref="C580:C583"/>
    <mergeCell ref="A552:B552"/>
    <mergeCell ref="A553:B553"/>
    <mergeCell ref="A554:B554"/>
    <mergeCell ref="A567:B567"/>
    <mergeCell ref="A568:B568"/>
    <mergeCell ref="A569:B569"/>
    <mergeCell ref="A555:B555"/>
    <mergeCell ref="A556:B556"/>
    <mergeCell ref="A557:B557"/>
    <mergeCell ref="A558:B558"/>
    <mergeCell ref="A559:B559"/>
    <mergeCell ref="A560:B560"/>
    <mergeCell ref="A561:B561"/>
    <mergeCell ref="A562:B562"/>
    <mergeCell ref="A563:B563"/>
    <mergeCell ref="A564:B564"/>
    <mergeCell ref="A565:B565"/>
    <mergeCell ref="A566:B566"/>
    <mergeCell ref="A571:B571"/>
    <mergeCell ref="A572:B572"/>
    <mergeCell ref="A570:B570"/>
    <mergeCell ref="A575:B575"/>
    <mergeCell ref="A576:B576"/>
    <mergeCell ref="A546:B546"/>
    <mergeCell ref="A547:B547"/>
    <mergeCell ref="A548:B548"/>
    <mergeCell ref="A549:B549"/>
    <mergeCell ref="A550:B550"/>
    <mergeCell ref="A551:B551"/>
    <mergeCell ref="A541:B541"/>
    <mergeCell ref="A542:B542"/>
    <mergeCell ref="A543:B543"/>
    <mergeCell ref="A544:B544"/>
    <mergeCell ref="A545:B545"/>
    <mergeCell ref="A573:B573"/>
    <mergeCell ref="A574:B574"/>
    <mergeCell ref="A531:B531"/>
    <mergeCell ref="A537:B537"/>
    <mergeCell ref="A538:B538"/>
    <mergeCell ref="A539:B539"/>
    <mergeCell ref="A540:B540"/>
    <mergeCell ref="F478:G478"/>
    <mergeCell ref="F480:G480"/>
    <mergeCell ref="A530:B530"/>
    <mergeCell ref="A481:C481"/>
    <mergeCell ref="A526:G526"/>
    <mergeCell ref="A527:G527"/>
    <mergeCell ref="A528:G528"/>
    <mergeCell ref="A533:G533"/>
    <mergeCell ref="A512:G521"/>
    <mergeCell ref="F487:G487"/>
    <mergeCell ref="F484:G484"/>
    <mergeCell ref="F486:G486"/>
    <mergeCell ref="F482:G482"/>
    <mergeCell ref="F483:G483"/>
    <mergeCell ref="F485:G485"/>
    <mergeCell ref="A485:E485"/>
    <mergeCell ref="A486:E486"/>
    <mergeCell ref="A487:E487"/>
    <mergeCell ref="A482:E482"/>
    <mergeCell ref="F452:G452"/>
    <mergeCell ref="A381:G381"/>
    <mergeCell ref="A402:D402"/>
    <mergeCell ref="A418:G418"/>
    <mergeCell ref="F428:G430"/>
    <mergeCell ref="A433:G433"/>
    <mergeCell ref="A434:G445"/>
    <mergeCell ref="A383:E383"/>
    <mergeCell ref="A385:G385"/>
    <mergeCell ref="A389:C389"/>
    <mergeCell ref="A390:C390"/>
    <mergeCell ref="A386:G386"/>
    <mergeCell ref="F391:G391"/>
    <mergeCell ref="D392:E392"/>
    <mergeCell ref="F392:G392"/>
    <mergeCell ref="D397:E397"/>
    <mergeCell ref="F397:G397"/>
    <mergeCell ref="A391:C391"/>
    <mergeCell ref="A392:C392"/>
    <mergeCell ref="A393:C393"/>
    <mergeCell ref="A394:C394"/>
    <mergeCell ref="D394:G394"/>
    <mergeCell ref="F450:G450"/>
    <mergeCell ref="D375:E375"/>
    <mergeCell ref="F366:G366"/>
    <mergeCell ref="D376:E378"/>
    <mergeCell ref="A369:C369"/>
    <mergeCell ref="D369:E369"/>
    <mergeCell ref="A366:C366"/>
    <mergeCell ref="D366:E366"/>
    <mergeCell ref="D393:E393"/>
    <mergeCell ref="F393:G393"/>
    <mergeCell ref="F363:G363"/>
    <mergeCell ref="A373:C373"/>
    <mergeCell ref="D373:E373"/>
    <mergeCell ref="A374:C374"/>
    <mergeCell ref="D374:E374"/>
    <mergeCell ref="F365:G365"/>
    <mergeCell ref="A370:C370"/>
    <mergeCell ref="A371:C371"/>
    <mergeCell ref="D371:E371"/>
    <mergeCell ref="A372:C372"/>
    <mergeCell ref="D372:E372"/>
    <mergeCell ref="A367:C367"/>
    <mergeCell ref="D367:E367"/>
    <mergeCell ref="A368:C368"/>
    <mergeCell ref="D368:E368"/>
    <mergeCell ref="F364:G364"/>
    <mergeCell ref="F367:G367"/>
    <mergeCell ref="F368:G368"/>
    <mergeCell ref="F369:G369"/>
    <mergeCell ref="F371:G371"/>
    <mergeCell ref="F372:G372"/>
    <mergeCell ref="F373:G373"/>
    <mergeCell ref="A365:C365"/>
    <mergeCell ref="D365:E365"/>
    <mergeCell ref="A363:C363"/>
    <mergeCell ref="D363:E363"/>
    <mergeCell ref="A364:C364"/>
    <mergeCell ref="D364:E364"/>
    <mergeCell ref="F336:G336"/>
    <mergeCell ref="F337:G337"/>
    <mergeCell ref="F338:G338"/>
    <mergeCell ref="D347:E347"/>
    <mergeCell ref="A353:C353"/>
    <mergeCell ref="D353:E353"/>
    <mergeCell ref="D354:E354"/>
    <mergeCell ref="D355:E357"/>
    <mergeCell ref="A351:C351"/>
    <mergeCell ref="D351:E351"/>
    <mergeCell ref="A352:C352"/>
    <mergeCell ref="D352:E352"/>
    <mergeCell ref="A348:C348"/>
    <mergeCell ref="A349:C349"/>
    <mergeCell ref="A350:C350"/>
    <mergeCell ref="D350:E350"/>
    <mergeCell ref="A347:C347"/>
    <mergeCell ref="D345:E345"/>
    <mergeCell ref="F347:G347"/>
    <mergeCell ref="F352:G352"/>
    <mergeCell ref="F334:G334"/>
    <mergeCell ref="A346:C346"/>
    <mergeCell ref="D346:E346"/>
    <mergeCell ref="F335:G335"/>
    <mergeCell ref="D338:E338"/>
    <mergeCell ref="F328:G328"/>
    <mergeCell ref="D339:E341"/>
    <mergeCell ref="F330:G330"/>
    <mergeCell ref="F331:G333"/>
    <mergeCell ref="F339:G341"/>
    <mergeCell ref="A342:G342"/>
    <mergeCell ref="A343:G343"/>
    <mergeCell ref="F345:G345"/>
    <mergeCell ref="F346:G346"/>
    <mergeCell ref="A329:C329"/>
    <mergeCell ref="D329:E329"/>
    <mergeCell ref="D330:E330"/>
    <mergeCell ref="D331:E333"/>
    <mergeCell ref="A328:C328"/>
    <mergeCell ref="D328:E328"/>
    <mergeCell ref="A337:C337"/>
    <mergeCell ref="D337:E337"/>
    <mergeCell ref="D334:E334"/>
    <mergeCell ref="A335:C335"/>
    <mergeCell ref="D335:E335"/>
    <mergeCell ref="A336:C336"/>
    <mergeCell ref="D336:E336"/>
    <mergeCell ref="D323:E325"/>
    <mergeCell ref="D326:E326"/>
    <mergeCell ref="A327:C327"/>
    <mergeCell ref="D327:E327"/>
    <mergeCell ref="D322:E322"/>
    <mergeCell ref="A321:C321"/>
    <mergeCell ref="A326:C326"/>
    <mergeCell ref="D321:E321"/>
    <mergeCell ref="D310:E310"/>
    <mergeCell ref="D318:E318"/>
    <mergeCell ref="A309:C309"/>
    <mergeCell ref="A310:C310"/>
    <mergeCell ref="A308:C308"/>
    <mergeCell ref="D308:E308"/>
    <mergeCell ref="D309:E309"/>
    <mergeCell ref="F308:G308"/>
    <mergeCell ref="F309:G309"/>
    <mergeCell ref="F310:G310"/>
    <mergeCell ref="A307:C307"/>
    <mergeCell ref="A215:C215"/>
    <mergeCell ref="D303:E303"/>
    <mergeCell ref="D304:E304"/>
    <mergeCell ref="D305:E305"/>
    <mergeCell ref="D306:E306"/>
    <mergeCell ref="A304:C304"/>
    <mergeCell ref="A305:C305"/>
    <mergeCell ref="A303:C303"/>
    <mergeCell ref="A306:C306"/>
    <mergeCell ref="D302:E302"/>
    <mergeCell ref="A282:E282"/>
    <mergeCell ref="A283:E283"/>
    <mergeCell ref="A284:E284"/>
    <mergeCell ref="A252:B252"/>
    <mergeCell ref="A254:B254"/>
    <mergeCell ref="A255:B255"/>
    <mergeCell ref="A228:C228"/>
    <mergeCell ref="A229:C229"/>
    <mergeCell ref="A217:C217"/>
    <mergeCell ref="A218:C218"/>
    <mergeCell ref="A219:C219"/>
    <mergeCell ref="A247:G247"/>
    <mergeCell ref="A248:G248"/>
    <mergeCell ref="A231:C231"/>
    <mergeCell ref="A232:C232"/>
    <mergeCell ref="A233:C233"/>
    <mergeCell ref="A234:C234"/>
    <mergeCell ref="A226:C226"/>
    <mergeCell ref="A221:C221"/>
    <mergeCell ref="A223:C223"/>
    <mergeCell ref="A224:C224"/>
    <mergeCell ref="A227:C227"/>
    <mergeCell ref="A208:C208"/>
    <mergeCell ref="A209:C209"/>
    <mergeCell ref="A210:C210"/>
    <mergeCell ref="A216:C216"/>
    <mergeCell ref="A220:C220"/>
    <mergeCell ref="A213:C213"/>
    <mergeCell ref="A214:C214"/>
    <mergeCell ref="A211:C211"/>
    <mergeCell ref="A212:C212"/>
    <mergeCell ref="A195:C195"/>
    <mergeCell ref="A196:C196"/>
    <mergeCell ref="A197:C197"/>
    <mergeCell ref="A204:C204"/>
    <mergeCell ref="A205:C205"/>
    <mergeCell ref="A206:C206"/>
    <mergeCell ref="A207:C207"/>
    <mergeCell ref="A198:C198"/>
    <mergeCell ref="A199:C199"/>
    <mergeCell ref="A200:C200"/>
    <mergeCell ref="A201:C201"/>
    <mergeCell ref="A202:C202"/>
    <mergeCell ref="A203:C203"/>
    <mergeCell ref="D31:G31"/>
    <mergeCell ref="A187:C187"/>
    <mergeCell ref="A189:C189"/>
    <mergeCell ref="A190:C190"/>
    <mergeCell ref="A191:C191"/>
    <mergeCell ref="A192:C192"/>
    <mergeCell ref="A193:C193"/>
    <mergeCell ref="A188:C188"/>
    <mergeCell ref="A184:C184"/>
    <mergeCell ref="A185:C185"/>
    <mergeCell ref="A34:B34"/>
    <mergeCell ref="C34:G34"/>
    <mergeCell ref="A42:G42"/>
    <mergeCell ref="A45:B46"/>
    <mergeCell ref="C45:D45"/>
    <mergeCell ref="F45:G45"/>
    <mergeCell ref="C46:D46"/>
    <mergeCell ref="F46:G46"/>
    <mergeCell ref="A47:B48"/>
    <mergeCell ref="C47:D47"/>
    <mergeCell ref="C48:D48"/>
    <mergeCell ref="F47:G47"/>
    <mergeCell ref="F48:G48"/>
    <mergeCell ref="A49:D49"/>
    <mergeCell ref="C33:G33"/>
    <mergeCell ref="A136:E136"/>
    <mergeCell ref="A129:G129"/>
    <mergeCell ref="C19:G19"/>
    <mergeCell ref="C20:G20"/>
    <mergeCell ref="C23:G23"/>
    <mergeCell ref="C24:G24"/>
    <mergeCell ref="A27:G27"/>
    <mergeCell ref="A29:C29"/>
    <mergeCell ref="A25:B25"/>
    <mergeCell ref="C25:G25"/>
    <mergeCell ref="D29:G29"/>
    <mergeCell ref="A35:B35"/>
    <mergeCell ref="C35:G35"/>
    <mergeCell ref="A37:B37"/>
    <mergeCell ref="C37:G37"/>
    <mergeCell ref="A38:B38"/>
    <mergeCell ref="C38:G38"/>
    <mergeCell ref="A39:B39"/>
    <mergeCell ref="C39:G39"/>
    <mergeCell ref="A30:D30"/>
    <mergeCell ref="A31:C31"/>
    <mergeCell ref="A118:G127"/>
    <mergeCell ref="E30:G30"/>
    <mergeCell ref="A186:C186"/>
    <mergeCell ref="A132:E132"/>
    <mergeCell ref="A133:E133"/>
    <mergeCell ref="A134:E134"/>
    <mergeCell ref="A3:G3"/>
    <mergeCell ref="B6:D6"/>
    <mergeCell ref="A15:B15"/>
    <mergeCell ref="C15:G15"/>
    <mergeCell ref="A24:B24"/>
    <mergeCell ref="C16:G16"/>
    <mergeCell ref="C17:G17"/>
    <mergeCell ref="A17:B17"/>
    <mergeCell ref="A19:B19"/>
    <mergeCell ref="A20:B20"/>
    <mergeCell ref="A23:B23"/>
    <mergeCell ref="A21:B21"/>
    <mergeCell ref="C21:G21"/>
    <mergeCell ref="A4:G4"/>
    <mergeCell ref="B7:D7"/>
    <mergeCell ref="B8:D8"/>
    <mergeCell ref="A11:G11"/>
    <mergeCell ref="A12:G12"/>
    <mergeCell ref="A16:B16"/>
    <mergeCell ref="A33:B33"/>
    <mergeCell ref="A1:G1"/>
    <mergeCell ref="A597:F597"/>
    <mergeCell ref="A598:F598"/>
    <mergeCell ref="A599:F599"/>
    <mergeCell ref="A600:F600"/>
    <mergeCell ref="A601:F601"/>
    <mergeCell ref="A146:G146"/>
    <mergeCell ref="A159:B159"/>
    <mergeCell ref="A139:E139"/>
    <mergeCell ref="A140:E140"/>
    <mergeCell ref="A141:E141"/>
    <mergeCell ref="A177:G178"/>
    <mergeCell ref="A194:C194"/>
    <mergeCell ref="A180:C180"/>
    <mergeCell ref="A182:C182"/>
    <mergeCell ref="A183:C183"/>
    <mergeCell ref="A173:G173"/>
    <mergeCell ref="A147:G157"/>
    <mergeCell ref="A175:B175"/>
    <mergeCell ref="C175:E175"/>
    <mergeCell ref="A143:E143"/>
    <mergeCell ref="A144:E144"/>
    <mergeCell ref="A160:G171"/>
    <mergeCell ref="A181:C181"/>
  </mergeCells>
  <dataValidations disablePrompts="1" xWindow="237" yWindow="365" count="22">
    <dataValidation type="list" allowBlank="1" showInputMessage="1" showErrorMessage="1" errorTitle="Erreur de saisie" error="Veuillez sélectionner une valeur dans la liste (menu déroulant) ..." sqref="B6" xr:uid="{00000000-0002-0000-0000-000000000000}">
      <formula1>Regions</formula1>
    </dataValidation>
    <dataValidation type="list" allowBlank="1" showInputMessage="1" showErrorMessage="1" errorTitle="Erreur de saisie" error="Veuillez sélectionner une valeur dans la liste (menu déroulant) ..." sqref="C175:E175" xr:uid="{00000000-0002-0000-0000-000001000000}">
      <formula1>"convention de 1951,convention de 1966,FP hospitalière,autre statut"</formula1>
    </dataValidation>
    <dataValidation type="whole" allowBlank="1" showInputMessage="1" showErrorMessage="1" sqref="C256:C258 D256:F256 D258:F258" xr:uid="{00000000-0002-0000-0000-000002000000}">
      <formula1>-1</formula1>
      <formula2>1000</formula2>
    </dataValidation>
    <dataValidation type="decimal" allowBlank="1" showInputMessage="1" showErrorMessage="1" error="Un nombre est attendu" sqref="D216:F221 D223:F224" xr:uid="{00000000-0002-0000-0000-000003000000}">
      <formula1>-0.1</formula1>
      <formula2>1000</formula2>
    </dataValidation>
    <dataValidation type="whole" allowBlank="1" showInputMessage="1" showErrorMessage="1" prompt="Un nombre entier est attendu" sqref="D321:G321" xr:uid="{00000000-0002-0000-0000-000004000000}">
      <formula1>-1</formula1>
      <formula2>1000</formula2>
    </dataValidation>
    <dataValidation type="list" allowBlank="1" showInputMessage="1" showErrorMessage="1" errorTitle="Erreur de saisie" error="Veuillez sélectionner une valeur dans la liste (menu déroulant) ..." sqref="G421:G422" xr:uid="{00000000-0002-0000-0000-000005000000}">
      <formula1>"Oui,Non"</formula1>
    </dataValidation>
    <dataValidation type="decimal" allowBlank="1" showInputMessage="1" showErrorMessage="1" error="Un nombre entre 0 et 1 est attendu avec 2 décimales._x000a__x000a_Remarque: 93% = 0,93" prompt="Un nombre entre 0 et 1 est attendu avec 2 décimales._x000a__x000a_Remarque: 93% = 0,93" sqref="G946" xr:uid="{00000000-0002-0000-0000-000006000000}">
      <formula1>-0.1</formula1>
      <formula2>1.001</formula2>
    </dataValidation>
    <dataValidation type="whole" allowBlank="1" showInputMessage="1" showErrorMessage="1" error="un nombre entier est attendu" prompt="un nombre entier est attendu" sqref="F132:F134 F136 F139:F141 F143:F144 F282:F284 C252:F255 D227:D229 D246 E261:F261 G265:G267 F275:F277 G291" xr:uid="{00000000-0002-0000-0000-000007000000}">
      <formula1>-1</formula1>
      <formula2>1000000000</formula2>
    </dataValidation>
    <dataValidation type="whole" allowBlank="1" showInputMessage="1" showErrorMessage="1" error="Un nombre entier est attendu" prompt="Un nombre entier est attendu" sqref="D303:G306 D308:G311 D319:G320 D335:G337 D350:G353 D371:G374 F484:G487 F468:G480 C530:F531 D363:G369 D327:G329 D346:G348 F450:G466" xr:uid="{00000000-0002-0000-0000-000008000000}">
      <formula1>-1</formula1>
      <formula2>1000</formula2>
    </dataValidation>
    <dataValidation type="whole" allowBlank="1" showInputMessage="1" showErrorMessage="1" error="Un nombre entier est attendu" prompt="Un nombre entier est attendu" sqref="F383 E402:E403 G415:G416 G423 E426:G426 C569:F578 G585:G586 G616:G619 G647:G651 G630:G645 G716 E720:E723 D708:D710 C770:F781 G790 C829:F840 G897:G902 F591 F627 F685:F688 F690 F697:F699 F701 C537:F567 C738:F768 C797:F827 G849:G854 G907:G910 G881:G895 C863:G863 G596:G614" xr:uid="{00000000-0002-0000-0000-000009000000}">
      <formula1>-1</formula1>
      <formula2>100000</formula2>
    </dataValidation>
    <dataValidation type="decimal" allowBlank="1" showInputMessage="1" showErrorMessage="1" error="Un nombre est attendu" prompt="Un nombre est attendu" sqref="G935" xr:uid="{00000000-0002-0000-0000-00000A000000}">
      <formula1>-0.1</formula1>
      <formula2>100000</formula2>
    </dataValidation>
    <dataValidation type="whole" allowBlank="1" showInputMessage="1" showErrorMessage="1" prompt="Un nombre entier est attendu" sqref="D92:D113" xr:uid="{00000000-0002-0000-0000-00000B000000}">
      <formula1>0</formula1>
      <formula2>1000</formula2>
    </dataValidation>
    <dataValidation type="whole" allowBlank="1" showInputMessage="1" showErrorMessage="1" error="Un nombre entier est attendu" sqref="C828:G828 C769:G769 C568:F568" xr:uid="{00000000-0002-0000-0000-00000C000000}">
      <formula1>-1</formula1>
      <formula2>1000</formula2>
    </dataValidation>
    <dataValidation type="whole" allowBlank="1" showInputMessage="1" showErrorMessage="1" error="Un nombre entier est attendu" prompt="Un nombre entier est attendu" sqref="B926:G930" xr:uid="{00000000-0002-0000-0000-00000D000000}">
      <formula1>-1</formula1>
      <formula2>10000</formula2>
    </dataValidation>
    <dataValidation type="whole" allowBlank="1" showInputMessage="1" showErrorMessage="1" error="un nombre entier est attendu" prompt="un nombre entier est attendu" sqref="E260:F260 G264" xr:uid="{00000000-0002-0000-0000-00000E000000}">
      <formula1>0</formula1>
      <formula2>1000</formula2>
    </dataValidation>
    <dataValidation showInputMessage="1" showErrorMessage="1" sqref="B262:G263 B268:G268 D269 B269:C270 A262:A270" xr:uid="{00000000-0002-0000-0000-00000F000000}"/>
    <dataValidation allowBlank="1" showInputMessage="1" showErrorMessage="1" error="un nombre entier est attendu" sqref="G288:G290" xr:uid="{00000000-0002-0000-0000-000010000000}"/>
    <dataValidation type="whole" allowBlank="1" showInputMessage="1" showErrorMessage="1" prompt="un nombre entier est attendu" sqref="D389:G393" xr:uid="{00000000-0002-0000-0000-000011000000}">
      <formula1>0</formula1>
      <formula2>100000</formula2>
    </dataValidation>
    <dataValidation type="whole" allowBlank="1" showInputMessage="1" showErrorMessage="1" prompt="Un nombre entier est attendu" sqref="D395:G399" xr:uid="{00000000-0002-0000-0000-000012000000}">
      <formula1>0</formula1>
      <formula2>100000</formula2>
    </dataValidation>
    <dataValidation type="whole" allowBlank="1" showInputMessage="1" showErrorMessage="1" error="Un nombre entier est attendu" prompt="Un nombre entier est attendu" sqref="F674:F677" xr:uid="{00000000-0002-0000-0000-000013000000}">
      <formula1>0</formula1>
      <formula2>1000</formula2>
    </dataValidation>
    <dataValidation type="decimal" allowBlank="1" showInputMessage="1" showErrorMessage="1" error="Un nombre est attendu" sqref="D180:F214" xr:uid="{00000000-0002-0000-0000-000014000000}">
      <formula1>0</formula1>
      <formula2>100</formula2>
    </dataValidation>
    <dataValidation allowBlank="1" showInputMessage="1" showErrorMessage="1" error="un nombre entier est attendu" prompt="un nombre entier est attendu" sqref="D230:D235" xr:uid="{00000000-0002-0000-0000-000015000000}"/>
  </dataValidations>
  <pageMargins left="0.70866141732283472" right="0.70866141732283472" top="0.74803149606299213" bottom="0.74803149606299213" header="0.31496062992125984" footer="0.31496062992125984"/>
  <pageSetup paperSize="9" fitToHeight="0" orientation="portrait" r:id="rId1"/>
  <headerFooter>
    <oddFooter>&amp;R&amp;P</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C695DA65ECF7F4CA7F71748CEB6DAD0" ma:contentTypeVersion="4" ma:contentTypeDescription="Crée un document." ma:contentTypeScope="" ma:versionID="8381b4c16090be9dbc3b519d1851a6ab">
  <xsd:schema xmlns:xsd="http://www.w3.org/2001/XMLSchema" xmlns:xs="http://www.w3.org/2001/XMLSchema" xmlns:p="http://schemas.microsoft.com/office/2006/metadata/properties" targetNamespace="http://schemas.microsoft.com/office/2006/metadata/properties" ma:root="true" ma:fieldsID="75ba36907be9ae81b8aaafea7b4023d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FBEF508-4F72-4C8B-A5DE-653A8FE7CC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FAD1CA6-61BC-4BA8-A28F-7A9E67B1EAD7}">
  <ds:schemaRefs>
    <ds:schemaRef ds:uri="http://schemas.microsoft.com/sharepoint/v3/contenttype/forms"/>
  </ds:schemaRefs>
</ds:datastoreItem>
</file>

<file path=customXml/itemProps3.xml><?xml version="1.0" encoding="utf-8"?>
<ds:datastoreItem xmlns:ds="http://schemas.openxmlformats.org/officeDocument/2006/customXml" ds:itemID="{C216BB13-202A-4F97-8ADE-714888E095AB}">
  <ds:schemaRefs>
    <ds:schemaRef ds:uri="http://schemas.microsoft.com/office/infopath/2007/PartnerControls"/>
    <ds:schemaRef ds:uri="http://purl.org/dc/elements/1.1/"/>
    <ds:schemaRef ds:uri="http://schemas.microsoft.com/office/2006/metadata/properties"/>
    <ds:schemaRef ds:uri="http://purl.org/dc/terms/"/>
    <ds:schemaRef ds:uri="http://schemas.microsoft.com/office/2006/documentManagement/types"/>
    <ds:schemaRef ds:uri="http://purl.org/dc/dcmitype/"/>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RASA ACT classique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JEREMY OLIVIER</dc:creator>
  <cp:lastModifiedBy>KRUTUL, Caroline (DFAS/SDSGI/DOC)</cp:lastModifiedBy>
  <cp:lastPrinted>2023-10-27T12:48:05Z</cp:lastPrinted>
  <dcterms:created xsi:type="dcterms:W3CDTF">2021-02-04T13:48:39Z</dcterms:created>
  <dcterms:modified xsi:type="dcterms:W3CDTF">2023-10-27T12:48:31Z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0x0101007C695DA65ECF7F4CA7F71748CEB6DAD0</vt:lpwstr>
  </property>
</Properties>
</file>